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40" windowHeight="2340" activeTab="0"/>
  </bookViews>
  <sheets>
    <sheet name="Market Overview" sheetId="1" r:id="rId1"/>
    <sheet name="By Companies" sheetId="2" r:id="rId2"/>
  </sheets>
  <definedNames/>
  <calcPr fullCalcOnLoad="1"/>
</workbook>
</file>

<file path=xl/sharedStrings.xml><?xml version="1.0" encoding="utf-8"?>
<sst xmlns="http://schemas.openxmlformats.org/spreadsheetml/2006/main" count="274" uniqueCount="138">
  <si>
    <t>IT</t>
  </si>
  <si>
    <t>1.</t>
  </si>
  <si>
    <t>akf leasing Polska S.A.</t>
  </si>
  <si>
    <t>2.</t>
  </si>
  <si>
    <t>Alior Leasing Sp. z o. o.</t>
  </si>
  <si>
    <t>3.</t>
  </si>
  <si>
    <t>4.</t>
  </si>
  <si>
    <t>Caterpillar Financial Services Poland Sp z o. o.</t>
  </si>
  <si>
    <t>5.</t>
  </si>
  <si>
    <t>De Lage Landen Leasing Polska S.A.</t>
  </si>
  <si>
    <t>6.</t>
  </si>
  <si>
    <t>Deutsche Leasing Polska S.A.</t>
  </si>
  <si>
    <t>7.</t>
  </si>
  <si>
    <t>Europejski Fundusz Leasingowy S.A.</t>
  </si>
  <si>
    <t>8.</t>
  </si>
  <si>
    <t>FCA Leasing Polska Sp. z o. o.</t>
  </si>
  <si>
    <t>9.</t>
  </si>
  <si>
    <t>Grupa Idea Getin Leasing</t>
  </si>
  <si>
    <t>10.</t>
  </si>
  <si>
    <t>11.</t>
  </si>
  <si>
    <t>12.</t>
  </si>
  <si>
    <t>Impuls-Leasing Polska Sp. z o. o.</t>
  </si>
  <si>
    <t>13.</t>
  </si>
  <si>
    <t>ING Lease (Polska) Sp. z o. o.</t>
  </si>
  <si>
    <t>14.</t>
  </si>
  <si>
    <t>Leasing Polski Sp. z o. o.</t>
  </si>
  <si>
    <t>15.</t>
  </si>
  <si>
    <t>MAN Financial Services Poland</t>
  </si>
  <si>
    <t>16.</t>
  </si>
  <si>
    <t>Millennium Leasing Sp. z o. o.</t>
  </si>
  <si>
    <t>17.</t>
  </si>
  <si>
    <t>mLeasing Sp. z o. o.</t>
  </si>
  <si>
    <t>18.</t>
  </si>
  <si>
    <t>NL-Leasing Polska Sp. z o. o.</t>
  </si>
  <si>
    <t>19.</t>
  </si>
  <si>
    <t xml:space="preserve">Pekao Leasing Sp. z o. o. </t>
  </si>
  <si>
    <t>20.</t>
  </si>
  <si>
    <t>PKO Leasing S.A.</t>
  </si>
  <si>
    <t>21.</t>
  </si>
  <si>
    <t>PSA Finance Polska sp. z o.o.</t>
  </si>
  <si>
    <t>22.</t>
  </si>
  <si>
    <t xml:space="preserve">Santander Consumer Multirent Sp. z o. o. </t>
  </si>
  <si>
    <t>23.</t>
  </si>
  <si>
    <t>Scania Finance Polska Sp. z o. o.</t>
  </si>
  <si>
    <t>24.</t>
  </si>
  <si>
    <t>SG Equipment Leasing Polska Sp. z o. o.</t>
  </si>
  <si>
    <t>25.</t>
  </si>
  <si>
    <t>SGB Leasing Sp. z o. o.</t>
  </si>
  <si>
    <t>26.</t>
  </si>
  <si>
    <t>Siemens Finance Sp. z o. o.</t>
  </si>
  <si>
    <t>27.</t>
  </si>
  <si>
    <t>Volkswagen Leasing GmbH Sp. z o. o. Odd. w Polsce</t>
  </si>
  <si>
    <t>*</t>
  </si>
  <si>
    <t>**</t>
  </si>
  <si>
    <t>***</t>
  </si>
  <si>
    <t xml:space="preserve">Grupa Masterlease * </t>
  </si>
  <si>
    <t xml:space="preserve">PEAK (Poland) Sp. z o. o. ** </t>
  </si>
  <si>
    <t>Santander Leasing  S.A.***</t>
  </si>
  <si>
    <t>Grupa Masterlease *</t>
  </si>
  <si>
    <t>PEAK (Poland) Sp. z o. o. **</t>
  </si>
  <si>
    <t>Polish Leasing Association</t>
  </si>
  <si>
    <t>FINANCING - net assets value in 2018 (PLN mio)</t>
  </si>
  <si>
    <t>No.</t>
  </si>
  <si>
    <t>Company</t>
  </si>
  <si>
    <t>VEHICLES</t>
  </si>
  <si>
    <t>Passenger</t>
  </si>
  <si>
    <t>Trucks</t>
  </si>
  <si>
    <t>weight up to 3.5 tons</t>
  </si>
  <si>
    <t>weight over 3.5 tons</t>
  </si>
  <si>
    <t>Truck tractors</t>
  </si>
  <si>
    <t>Semitrailers/trailers</t>
  </si>
  <si>
    <t>Buses</t>
  </si>
  <si>
    <t>Other vehicles</t>
  </si>
  <si>
    <t>Machines and devices</t>
  </si>
  <si>
    <t>Building Machinery</t>
  </si>
  <si>
    <t>Agricultural Machinery</t>
  </si>
  <si>
    <t>Printing Machinery</t>
  </si>
  <si>
    <t>Machines for plastics production and metalwork</t>
  </si>
  <si>
    <t>Metalworking machinery</t>
  </si>
  <si>
    <t>Machines for food industry</t>
  </si>
  <si>
    <t>Medical equipment</t>
  </si>
  <si>
    <t>Catering equipment</t>
  </si>
  <si>
    <t>Forklift trucks</t>
  </si>
  <si>
    <t>Other Machines and devises</t>
  </si>
  <si>
    <t>Equipment</t>
  </si>
  <si>
    <t>Software</t>
  </si>
  <si>
    <t>Other IT</t>
  </si>
  <si>
    <t>OTHER MEANS OF TRNSPORT</t>
  </si>
  <si>
    <t>Aerial</t>
  </si>
  <si>
    <t>Water</t>
  </si>
  <si>
    <t>Railway</t>
  </si>
  <si>
    <t>Other movables</t>
  </si>
  <si>
    <t>MOVABLES</t>
  </si>
  <si>
    <t>REAL ESTATE</t>
  </si>
  <si>
    <t>Industrial buildings</t>
  </si>
  <si>
    <t>Commercial and service centres</t>
  </si>
  <si>
    <t>Office facilities</t>
  </si>
  <si>
    <t>Hotels and recreation centres</t>
  </si>
  <si>
    <t>Others</t>
  </si>
  <si>
    <t>MOVABLES AND REAL ESTATE ALTOGETHER</t>
  </si>
  <si>
    <t>Adjustment to 100% of market in 2018</t>
  </si>
  <si>
    <t>Adjustment to 100% of market in 2017</t>
  </si>
  <si>
    <t>Change</t>
  </si>
  <si>
    <t xml:space="preserve">FINANCING - number of assets in 2018 (units) </t>
  </si>
  <si>
    <t>TOTAL</t>
  </si>
  <si>
    <t>PEAC ( Poland ) Sp. z o. o. - utill 21.06 2018 - IKB Leasing Sp. z o. o.</t>
  </si>
  <si>
    <t>Santander Leasing S.A. - utill 08.09.2018 - BZWBK Leasing S.A.</t>
  </si>
  <si>
    <t>Grupa Masterlease : Masterlease, Futura Leasing SA i Prime Car  Management SA</t>
  </si>
  <si>
    <t xml:space="preserve">Polish Leasing Association </t>
  </si>
  <si>
    <t>I-IX 2018 vs I-IX 2017</t>
  </si>
  <si>
    <t>X-XII 2018 vs X-XII 2017</t>
  </si>
  <si>
    <t xml:space="preserve">I-XII 2018 vs I-XII 2017 </t>
  </si>
  <si>
    <t>I-IX 2017</t>
  </si>
  <si>
    <t>I-IX 2018</t>
  </si>
  <si>
    <t>I-IX18/       I-IX 17</t>
  </si>
  <si>
    <t>X-XII 2017</t>
  </si>
  <si>
    <t>X-XII 2018</t>
  </si>
  <si>
    <t>X-XII 18/    X-XII 17</t>
  </si>
  <si>
    <t>I-XII 2017</t>
  </si>
  <si>
    <t>I-XII 2018</t>
  </si>
  <si>
    <t xml:space="preserve">I-XII 18 /     I-XII 17 </t>
  </si>
  <si>
    <t>vehicles</t>
  </si>
  <si>
    <t>passenger</t>
  </si>
  <si>
    <t>commercial</t>
  </si>
  <si>
    <t>heavy vehicles</t>
  </si>
  <si>
    <t>typical trucks</t>
  </si>
  <si>
    <t>truck tractors</t>
  </si>
  <si>
    <t>semi trailers / trailers</t>
  </si>
  <si>
    <t>buses</t>
  </si>
  <si>
    <t>others</t>
  </si>
  <si>
    <t>machines</t>
  </si>
  <si>
    <t>ships, aircrafts</t>
  </si>
  <si>
    <t>equipment</t>
  </si>
  <si>
    <t>real estate - financing</t>
  </si>
  <si>
    <t>total assets - financing</t>
  </si>
  <si>
    <t xml:space="preserve">ships, aircrafts, raily </t>
  </si>
  <si>
    <t>Leasing Market [m PLN] Q1-Q4 2018</t>
  </si>
  <si>
    <t>Warsaw, 11 February 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</si>
</sst>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6"/>
      <name val="Arial"/>
      <family val="2"/>
    </font>
    <font>
      <sz val="11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45"/>
      <name val="Arial"/>
      <family val="2"/>
    </font>
    <font>
      <b/>
      <sz val="12"/>
      <color indexed="45"/>
      <name val="Arial"/>
      <family val="2"/>
    </font>
    <font>
      <sz val="10"/>
      <color indexed="45"/>
      <name val="Arial"/>
      <family val="2"/>
    </font>
    <font>
      <b/>
      <sz val="10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8"/>
      <name val="Calibri"/>
      <family val="2"/>
    </font>
    <font>
      <sz val="10"/>
      <color indexed="63"/>
      <name val="Calibri"/>
      <family val="2"/>
    </font>
    <font>
      <b/>
      <sz val="14"/>
      <color indexed="8"/>
      <name val="Calibri"/>
      <family val="2"/>
    </font>
    <font>
      <i/>
      <sz val="11"/>
      <name val="Arial"/>
      <family val="2"/>
    </font>
    <font>
      <i/>
      <sz val="11"/>
      <name val="Arial CE"/>
      <family val="0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right" vertical="top"/>
    </xf>
    <xf numFmtId="4" fontId="43" fillId="33" borderId="0" xfId="0" applyNumberFormat="1" applyFont="1" applyFill="1" applyAlignment="1">
      <alignment horizontal="right" vertical="top"/>
    </xf>
    <xf numFmtId="0" fontId="43" fillId="33" borderId="0" xfId="0" applyFont="1" applyFill="1" applyAlignment="1">
      <alignment horizontal="center" vertical="center" wrapText="1"/>
    </xf>
    <xf numFmtId="165" fontId="43" fillId="33" borderId="10" xfId="0" applyNumberFormat="1" applyFont="1" applyFill="1" applyBorder="1" applyAlignment="1">
      <alignment/>
    </xf>
    <xf numFmtId="0" fontId="6" fillId="33" borderId="11" xfId="63" applyFont="1" applyFill="1" applyBorder="1" applyAlignment="1">
      <alignment horizontal="left"/>
      <protection/>
    </xf>
    <xf numFmtId="165" fontId="43" fillId="33" borderId="12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6" fillId="33" borderId="13" xfId="63" applyFont="1" applyFill="1" applyBorder="1" applyAlignment="1">
      <alignment horizontal="left"/>
      <protection/>
    </xf>
    <xf numFmtId="165" fontId="43" fillId="33" borderId="14" xfId="0" applyNumberFormat="1" applyFont="1" applyFill="1" applyBorder="1" applyAlignment="1">
      <alignment/>
    </xf>
    <xf numFmtId="49" fontId="6" fillId="33" borderId="13" xfId="0" applyNumberFormat="1" applyFont="1" applyFill="1" applyBorder="1" applyAlignment="1" applyProtection="1">
      <alignment/>
      <protection/>
    </xf>
    <xf numFmtId="0" fontId="6" fillId="33" borderId="13" xfId="0" applyFont="1" applyFill="1" applyBorder="1" applyAlignment="1">
      <alignment/>
    </xf>
    <xf numFmtId="0" fontId="3" fillId="33" borderId="13" xfId="63" applyFont="1" applyFill="1" applyBorder="1" applyAlignment="1">
      <alignment horizontal="left"/>
      <protection/>
    </xf>
    <xf numFmtId="165" fontId="43" fillId="33" borderId="13" xfId="0" applyNumberFormat="1" applyFont="1" applyFill="1" applyBorder="1" applyAlignment="1">
      <alignment/>
    </xf>
    <xf numFmtId="165" fontId="43" fillId="33" borderId="11" xfId="0" applyNumberFormat="1" applyFont="1" applyFill="1" applyBorder="1" applyAlignment="1">
      <alignment/>
    </xf>
    <xf numFmtId="165" fontId="43" fillId="33" borderId="0" xfId="0" applyNumberFormat="1" applyFont="1" applyFill="1" applyBorder="1" applyAlignment="1">
      <alignment/>
    </xf>
    <xf numFmtId="165" fontId="43" fillId="34" borderId="14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0" fontId="7" fillId="34" borderId="15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5" fontId="43" fillId="33" borderId="16" xfId="0" applyNumberFormat="1" applyFont="1" applyFill="1" applyBorder="1" applyAlignment="1">
      <alignment/>
    </xf>
    <xf numFmtId="3" fontId="43" fillId="33" borderId="13" xfId="0" applyNumberFormat="1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6" fillId="33" borderId="0" xfId="63" applyFont="1" applyFill="1" applyBorder="1" applyAlignment="1">
      <alignment horizontal="right" vertical="top"/>
      <protection/>
    </xf>
    <xf numFmtId="0" fontId="9" fillId="33" borderId="0" xfId="63" applyFont="1" applyFill="1" applyBorder="1" applyAlignment="1">
      <alignment horizontal="left" vertical="top"/>
      <protection/>
    </xf>
    <xf numFmtId="0" fontId="10" fillId="33" borderId="0" xfId="15" applyFont="1" applyFill="1" applyBorder="1" applyAlignment="1">
      <alignment horizontal="right" vertical="top"/>
      <protection/>
    </xf>
    <xf numFmtId="0" fontId="11" fillId="33" borderId="0" xfId="59" applyFont="1" applyFill="1" applyBorder="1" applyAlignment="1">
      <alignment horizontal="right" vertical="top"/>
      <protection/>
    </xf>
    <xf numFmtId="0" fontId="11" fillId="33" borderId="0" xfId="0" applyFont="1" applyFill="1" applyBorder="1" applyAlignment="1">
      <alignment horizontal="right" vertical="top"/>
    </xf>
    <xf numFmtId="0" fontId="11" fillId="33" borderId="0" xfId="0" applyFont="1" applyFill="1" applyBorder="1" applyAlignment="1">
      <alignment horizontal="left" vertical="top"/>
    </xf>
    <xf numFmtId="4" fontId="0" fillId="33" borderId="0" xfId="0" applyNumberFormat="1" applyFont="1" applyFill="1" applyBorder="1" applyAlignment="1">
      <alignment horizontal="right" vertical="top"/>
    </xf>
    <xf numFmtId="4" fontId="11" fillId="33" borderId="0" xfId="0" applyNumberFormat="1" applyFont="1" applyFill="1" applyBorder="1" applyAlignment="1">
      <alignment horizontal="left" vertical="top"/>
    </xf>
    <xf numFmtId="4" fontId="43" fillId="33" borderId="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0" fontId="0" fillId="0" borderId="0" xfId="0" applyAlignment="1">
      <alignment/>
    </xf>
    <xf numFmtId="0" fontId="5" fillId="33" borderId="17" xfId="59" applyFont="1" applyFill="1" applyBorder="1" applyAlignment="1">
      <alignment vertical="center"/>
      <protection/>
    </xf>
    <xf numFmtId="0" fontId="12" fillId="33" borderId="0" xfId="61" applyFont="1" applyFill="1">
      <alignment/>
      <protection/>
    </xf>
    <xf numFmtId="0" fontId="13" fillId="33" borderId="0" xfId="61" applyFont="1" applyFill="1" applyAlignment="1">
      <alignment vertical="center"/>
      <protection/>
    </xf>
    <xf numFmtId="0" fontId="0" fillId="33" borderId="0" xfId="61" applyFill="1">
      <alignment/>
      <protection/>
    </xf>
    <xf numFmtId="0" fontId="14" fillId="33" borderId="0" xfId="61" applyFont="1" applyFill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0" fontId="16" fillId="33" borderId="0" xfId="61" applyFont="1" applyFill="1">
      <alignment/>
      <protection/>
    </xf>
    <xf numFmtId="0" fontId="17" fillId="33" borderId="0" xfId="61" applyFont="1" applyFill="1" applyAlignment="1">
      <alignment horizontal="center" vertical="center" wrapText="1"/>
      <protection/>
    </xf>
    <xf numFmtId="0" fontId="18" fillId="33" borderId="0" xfId="61" applyFont="1" applyFill="1" applyBorder="1" applyAlignment="1">
      <alignment horizontal="center" vertical="center" wrapText="1"/>
      <protection/>
    </xf>
    <xf numFmtId="0" fontId="18" fillId="35" borderId="18" xfId="61" applyFont="1" applyFill="1" applyBorder="1" applyAlignment="1">
      <alignment horizontal="center" vertical="center" wrapText="1"/>
      <protection/>
    </xf>
    <xf numFmtId="164" fontId="12" fillId="33" borderId="0" xfId="67" applyNumberFormat="1" applyFont="1" applyFill="1" applyBorder="1" applyAlignment="1">
      <alignment vertical="center"/>
    </xf>
    <xf numFmtId="0" fontId="10" fillId="33" borderId="19" xfId="61" applyFont="1" applyFill="1" applyBorder="1" applyAlignment="1">
      <alignment vertical="center"/>
      <protection/>
    </xf>
    <xf numFmtId="165" fontId="0" fillId="33" borderId="19" xfId="61" applyNumberFormat="1" applyFont="1" applyFill="1" applyBorder="1" applyAlignment="1">
      <alignment vertical="center"/>
      <protection/>
    </xf>
    <xf numFmtId="164" fontId="12" fillId="33" borderId="19" xfId="67" applyNumberFormat="1" applyFont="1" applyFill="1" applyBorder="1" applyAlignment="1">
      <alignment vertical="center"/>
    </xf>
    <xf numFmtId="0" fontId="12" fillId="33" borderId="19" xfId="61" applyFont="1" applyFill="1" applyBorder="1" applyAlignment="1">
      <alignment horizontal="left" vertical="center" indent="1"/>
      <protection/>
    </xf>
    <xf numFmtId="165" fontId="12" fillId="33" borderId="19" xfId="61" applyNumberFormat="1" applyFont="1" applyFill="1" applyBorder="1" applyAlignment="1">
      <alignment vertical="center"/>
      <protection/>
    </xf>
    <xf numFmtId="165" fontId="0" fillId="33" borderId="19" xfId="61" applyNumberFormat="1" applyFont="1" applyFill="1" applyBorder="1" applyAlignment="1">
      <alignment vertical="center"/>
      <protection/>
    </xf>
    <xf numFmtId="0" fontId="12" fillId="33" borderId="19" xfId="61" applyFont="1" applyFill="1" applyBorder="1" applyAlignment="1">
      <alignment horizontal="left" vertical="center" indent="2"/>
      <protection/>
    </xf>
    <xf numFmtId="0" fontId="0" fillId="33" borderId="0" xfId="61" applyFont="1" applyFill="1">
      <alignment/>
      <protection/>
    </xf>
    <xf numFmtId="164" fontId="11" fillId="33" borderId="0" xfId="67" applyNumberFormat="1" applyFont="1" applyFill="1" applyBorder="1" applyAlignment="1">
      <alignment vertical="center"/>
    </xf>
    <xf numFmtId="0" fontId="11" fillId="33" borderId="20" xfId="61" applyFont="1" applyFill="1" applyBorder="1" applyAlignment="1">
      <alignment vertical="center"/>
      <protection/>
    </xf>
    <xf numFmtId="165" fontId="11" fillId="33" borderId="21" xfId="61" applyNumberFormat="1" applyFont="1" applyFill="1" applyBorder="1" applyAlignment="1">
      <alignment vertical="center"/>
      <protection/>
    </xf>
    <xf numFmtId="165" fontId="11" fillId="33" borderId="22" xfId="61" applyNumberFormat="1" applyFont="1" applyFill="1" applyBorder="1" applyAlignment="1">
      <alignment vertical="center"/>
      <protection/>
    </xf>
    <xf numFmtId="164" fontId="11" fillId="33" borderId="23" xfId="67" applyNumberFormat="1" applyFont="1" applyFill="1" applyBorder="1" applyAlignment="1">
      <alignment vertical="center"/>
    </xf>
    <xf numFmtId="164" fontId="19" fillId="33" borderId="0" xfId="67" applyNumberFormat="1" applyFont="1" applyFill="1" applyBorder="1" applyAlignment="1">
      <alignment vertical="center"/>
    </xf>
    <xf numFmtId="0" fontId="20" fillId="33" borderId="0" xfId="61" applyFont="1" applyFill="1" applyBorder="1" applyAlignment="1">
      <alignment vertical="center"/>
      <protection/>
    </xf>
    <xf numFmtId="165" fontId="20" fillId="33" borderId="0" xfId="61" applyNumberFormat="1" applyFont="1" applyFill="1" applyBorder="1" applyAlignment="1">
      <alignment vertical="center"/>
      <protection/>
    </xf>
    <xf numFmtId="0" fontId="21" fillId="33" borderId="0" xfId="61" applyFont="1" applyFill="1" applyBorder="1">
      <alignment/>
      <protection/>
    </xf>
    <xf numFmtId="0" fontId="11" fillId="33" borderId="0" xfId="61" applyFont="1" applyFill="1" applyBorder="1" applyAlignment="1">
      <alignment vertical="center"/>
      <protection/>
    </xf>
    <xf numFmtId="165" fontId="11" fillId="33" borderId="0" xfId="61" applyNumberFormat="1" applyFont="1" applyFill="1" applyBorder="1" applyAlignment="1">
      <alignment vertical="center"/>
      <protection/>
    </xf>
    <xf numFmtId="0" fontId="0" fillId="33" borderId="0" xfId="61" applyFont="1" applyFill="1" applyBorder="1">
      <alignment/>
      <protection/>
    </xf>
    <xf numFmtId="164" fontId="18" fillId="33" borderId="0" xfId="67" applyNumberFormat="1" applyFont="1" applyFill="1" applyBorder="1" applyAlignment="1">
      <alignment vertical="center"/>
    </xf>
    <xf numFmtId="0" fontId="72" fillId="33" borderId="0" xfId="61" applyFont="1" applyFill="1">
      <alignment/>
      <protection/>
    </xf>
    <xf numFmtId="165" fontId="72" fillId="33" borderId="0" xfId="61" applyNumberFormat="1" applyFont="1" applyFill="1">
      <alignment/>
      <protection/>
    </xf>
    <xf numFmtId="0" fontId="73" fillId="33" borderId="0" xfId="61" applyFont="1" applyFill="1" applyAlignment="1">
      <alignment vertical="center"/>
      <protection/>
    </xf>
    <xf numFmtId="3" fontId="12" fillId="33" borderId="0" xfId="61" applyNumberFormat="1" applyFont="1" applyFill="1">
      <alignment/>
      <protection/>
    </xf>
    <xf numFmtId="0" fontId="73" fillId="33" borderId="0" xfId="61" applyFont="1" applyFill="1" applyBorder="1" applyAlignment="1">
      <alignment vertical="center"/>
      <protection/>
    </xf>
    <xf numFmtId="0" fontId="72" fillId="33" borderId="0" xfId="61" applyFont="1" applyFill="1" applyBorder="1">
      <alignment/>
      <protection/>
    </xf>
    <xf numFmtId="9" fontId="12" fillId="33" borderId="0" xfId="67" applyFont="1" applyFill="1" applyBorder="1" applyAlignment="1">
      <alignment/>
    </xf>
    <xf numFmtId="0" fontId="12" fillId="33" borderId="0" xfId="61" applyFont="1" applyFill="1" applyBorder="1">
      <alignment/>
      <protection/>
    </xf>
    <xf numFmtId="0" fontId="12" fillId="33" borderId="0" xfId="62" applyFont="1" applyFill="1" applyBorder="1" applyAlignment="1">
      <alignment horizontal="center" vertical="center" wrapText="1"/>
      <protection/>
    </xf>
    <xf numFmtId="164" fontId="22" fillId="33" borderId="0" xfId="67" applyNumberFormat="1" applyFont="1" applyFill="1" applyBorder="1" applyAlignment="1">
      <alignment/>
    </xf>
    <xf numFmtId="165" fontId="22" fillId="33" borderId="0" xfId="67" applyNumberFormat="1" applyFont="1" applyFill="1" applyBorder="1" applyAlignment="1">
      <alignment/>
    </xf>
    <xf numFmtId="0" fontId="0" fillId="33" borderId="0" xfId="61" applyFill="1" applyBorder="1">
      <alignment/>
      <protection/>
    </xf>
    <xf numFmtId="170" fontId="12" fillId="33" borderId="0" xfId="61" applyNumberFormat="1" applyFont="1" applyFill="1" applyBorder="1">
      <alignment/>
      <protection/>
    </xf>
    <xf numFmtId="165" fontId="7" fillId="34" borderId="15" xfId="60" applyNumberFormat="1" applyFont="1" applyFill="1" applyBorder="1" applyAlignment="1">
      <alignment wrapText="1"/>
      <protection/>
    </xf>
    <xf numFmtId="0" fontId="3" fillId="34" borderId="15" xfId="0" applyFont="1" applyFill="1" applyBorder="1" applyAlignment="1">
      <alignment/>
    </xf>
    <xf numFmtId="10" fontId="7" fillId="34" borderId="15" xfId="0" applyNumberFormat="1" applyFont="1" applyFill="1" applyBorder="1" applyAlignment="1">
      <alignment/>
    </xf>
    <xf numFmtId="0" fontId="11" fillId="33" borderId="0" xfId="55" applyFont="1" applyFill="1" applyBorder="1" applyAlignment="1">
      <alignment horizontal="left" vertical="top" wrapText="1"/>
      <protection/>
    </xf>
    <xf numFmtId="0" fontId="15" fillId="33" borderId="0" xfId="61" applyFont="1" applyFill="1" applyAlignment="1">
      <alignment vertical="center"/>
      <protection/>
    </xf>
    <xf numFmtId="0" fontId="4" fillId="33" borderId="0" xfId="57" applyFill="1" applyAlignment="1">
      <alignment/>
      <protection/>
    </xf>
    <xf numFmtId="0" fontId="17" fillId="33" borderId="0" xfId="61" applyFont="1" applyFill="1" applyAlignment="1">
      <alignment horizontal="center" vertical="center" wrapText="1"/>
      <protection/>
    </xf>
    <xf numFmtId="10" fontId="0" fillId="33" borderId="0" xfId="61" applyNumberFormat="1" applyFill="1">
      <alignment/>
      <protection/>
    </xf>
    <xf numFmtId="0" fontId="0" fillId="33" borderId="0" xfId="61" applyFill="1" applyAlignment="1">
      <alignment wrapText="1"/>
      <protection/>
    </xf>
    <xf numFmtId="4" fontId="3" fillId="33" borderId="0" xfId="0" applyNumberFormat="1" applyFont="1" applyFill="1" applyAlignment="1">
      <alignment horizontal="right" vertical="top"/>
    </xf>
    <xf numFmtId="4" fontId="3" fillId="33" borderId="0" xfId="0" applyNumberFormat="1" applyFont="1" applyFill="1" applyAlignment="1">
      <alignment horizontal="left" vertical="top"/>
    </xf>
    <xf numFmtId="165" fontId="3" fillId="35" borderId="24" xfId="0" applyNumberFormat="1" applyFont="1" applyFill="1" applyBorder="1" applyAlignment="1">
      <alignment horizontal="center" vertical="center" wrapText="1"/>
    </xf>
    <xf numFmtId="165" fontId="3" fillId="35" borderId="25" xfId="0" applyNumberFormat="1" applyFont="1" applyFill="1" applyBorder="1" applyAlignment="1">
      <alignment horizontal="center" vertical="center" wrapText="1"/>
    </xf>
    <xf numFmtId="165" fontId="50" fillId="35" borderId="25" xfId="0" applyNumberFormat="1" applyFont="1" applyFill="1" applyBorder="1" applyAlignment="1">
      <alignment horizontal="center" vertical="center" wrapText="1"/>
    </xf>
    <xf numFmtId="165" fontId="3" fillId="35" borderId="26" xfId="0" applyNumberFormat="1" applyFont="1" applyFill="1" applyBorder="1" applyAlignment="1">
      <alignment horizontal="center" vertical="center" wrapText="1"/>
    </xf>
    <xf numFmtId="165" fontId="6" fillId="35" borderId="24" xfId="0" applyNumberFormat="1" applyFont="1" applyFill="1" applyBorder="1" applyAlignment="1">
      <alignment horizontal="center" vertical="center" wrapText="1"/>
    </xf>
    <xf numFmtId="165" fontId="6" fillId="35" borderId="25" xfId="0" applyNumberFormat="1" applyFont="1" applyFill="1" applyBorder="1" applyAlignment="1">
      <alignment horizontal="center" vertical="center" wrapText="1"/>
    </xf>
    <xf numFmtId="165" fontId="51" fillId="35" borderId="25" xfId="0" applyNumberFormat="1" applyFont="1" applyFill="1" applyBorder="1" applyAlignment="1">
      <alignment horizontal="center" vertical="center" wrapText="1"/>
    </xf>
    <xf numFmtId="165" fontId="6" fillId="35" borderId="26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3" fillId="33" borderId="0" xfId="0" applyFont="1" applyFill="1" applyAlignment="1">
      <alignment/>
    </xf>
  </cellXfs>
  <cellStyles count="62">
    <cellStyle name="Normal" xfId="0"/>
    <cellStyle name="%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2 2" xfId="56"/>
    <cellStyle name="Normalny 3" xfId="57"/>
    <cellStyle name="Normalny 6" xfId="58"/>
    <cellStyle name="Normalny_Arkusz1" xfId="59"/>
    <cellStyle name="Normalny_Arkusz1_1" xfId="60"/>
    <cellStyle name="Normalny_Leasing market at the end of 2005" xfId="61"/>
    <cellStyle name="Normalny_wyniki.1q.2007.zbiorcze_ZPL" xfId="62"/>
    <cellStyle name="Normalny_wyniki.3q.2006.zbiorcze" xfId="63"/>
    <cellStyle name="Obliczenia" xfId="64"/>
    <cellStyle name="Followed Hyperlink" xfId="65"/>
    <cellStyle name="Percent" xfId="66"/>
    <cellStyle name="Procentowy 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dxfs count="26">
    <dxf>
      <font>
        <b val="0"/>
        <i val="0"/>
        <color rgb="FF92D050"/>
      </font>
      <fill>
        <patternFill>
          <bgColor rgb="FF92D050"/>
        </patternFill>
      </fill>
    </dxf>
    <dxf>
      <font>
        <b val="0"/>
        <i val="0"/>
        <color rgb="FF92D050"/>
      </font>
      <fill>
        <patternFill>
          <bgColor rgb="FF92D050"/>
        </patternFill>
      </fill>
    </dxf>
    <dxf>
      <font>
        <b val="0"/>
        <i val="0"/>
        <color rgb="FF92D050"/>
      </font>
      <fill>
        <patternFill>
          <bgColor rgb="FF92D050"/>
        </patternFill>
      </fill>
    </dxf>
    <dxf>
      <font>
        <color indexed="9"/>
      </font>
    </dxf>
    <dxf>
      <font>
        <b val="0"/>
        <i val="0"/>
        <color rgb="FF92D050"/>
      </font>
      <fill>
        <patternFill>
          <bgColor rgb="FF92D050"/>
        </patternFill>
      </fill>
    </dxf>
    <dxf>
      <font>
        <b val="0"/>
        <i val="0"/>
        <color rgb="FF92D050"/>
      </font>
      <fill>
        <patternFill>
          <bgColor rgb="FF92D050"/>
        </patternFill>
      </fill>
    </dxf>
    <dxf>
      <font>
        <b val="0"/>
        <i val="0"/>
        <color rgb="FF92D050"/>
      </font>
      <fill>
        <patternFill>
          <bgColor rgb="FF92D05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rgb="FF92D050"/>
      </font>
      <fill>
        <patternFill>
          <bgColor rgb="FF92D05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Equipment structure Q1-Q4 2017 (Leases +Loans)</a:t>
            </a:r>
          </a:p>
        </c:rich>
      </c:tx>
      <c:layout>
        <c:manualLayout>
          <c:xMode val="factor"/>
          <c:yMode val="factor"/>
          <c:x val="0.0305"/>
          <c:y val="0.8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85"/>
          <c:y val="0.19"/>
          <c:w val="0.673"/>
          <c:h val="0.49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'Market Overview'!$S$11:$S$15</c:f>
              <c:strCache/>
            </c:strRef>
          </c:cat>
          <c:val>
            <c:numRef>
              <c:f>'Market Overview'!$T$11:$T$15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Equpiment structure Q1-Q4 2018 (Leases + Loans)</a:t>
            </a:r>
          </a:p>
        </c:rich>
      </c:tx>
      <c:layout>
        <c:manualLayout>
          <c:xMode val="factor"/>
          <c:yMode val="factor"/>
          <c:x val="0.02025"/>
          <c:y val="0.8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"/>
          <c:y val="0.177"/>
          <c:w val="0.687"/>
          <c:h val="0.50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'Market Overview'!$Z$12:$Z$16</c:f>
              <c:strCache/>
            </c:strRef>
          </c:cat>
          <c:val>
            <c:numRef>
              <c:f>'Market Overview'!$AA$12:$AA$16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9</xdr:row>
      <xdr:rowOff>38100</xdr:rowOff>
    </xdr:from>
    <xdr:to>
      <xdr:col>22</xdr:col>
      <xdr:colOff>85725</xdr:colOff>
      <xdr:row>30</xdr:row>
      <xdr:rowOff>66675</xdr:rowOff>
    </xdr:to>
    <xdr:graphicFrame>
      <xdr:nvGraphicFramePr>
        <xdr:cNvPr id="1" name="Wykres 3"/>
        <xdr:cNvGraphicFramePr/>
      </xdr:nvGraphicFramePr>
      <xdr:xfrm>
        <a:off x="16421100" y="2238375"/>
        <a:ext cx="2886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9</xdr:row>
      <xdr:rowOff>123825</xdr:rowOff>
    </xdr:from>
    <xdr:to>
      <xdr:col>28</xdr:col>
      <xdr:colOff>314325</xdr:colOff>
      <xdr:row>30</xdr:row>
      <xdr:rowOff>142875</xdr:rowOff>
    </xdr:to>
    <xdr:graphicFrame>
      <xdr:nvGraphicFramePr>
        <xdr:cNvPr id="2" name="Wykres 4"/>
        <xdr:cNvGraphicFramePr/>
      </xdr:nvGraphicFramePr>
      <xdr:xfrm>
        <a:off x="19783425" y="2324100"/>
        <a:ext cx="29146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AutoShape 1" descr="http://www.leasing.org.pl/statystyki/blank.gif"/>
        <xdr:cNvSpPr>
          <a:spLocks noChangeAspect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525" cy="9525"/>
    <xdr:sp>
      <xdr:nvSpPr>
        <xdr:cNvPr id="2" name="AutoShape 3" descr="http://www.leasing.org.pl/statystyki/blank.gif"/>
        <xdr:cNvSpPr>
          <a:spLocks noChangeAspect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9050"/>
    <xdr:sp>
      <xdr:nvSpPr>
        <xdr:cNvPr id="3" name="AutoShape 1" descr="http://www.leasing.org.pl/statystyki/blank.gif"/>
        <xdr:cNvSpPr>
          <a:spLocks noChangeAspect="1"/>
        </xdr:cNvSpPr>
      </xdr:nvSpPr>
      <xdr:spPr>
        <a:xfrm>
          <a:off x="285750" y="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9050"/>
    <xdr:sp>
      <xdr:nvSpPr>
        <xdr:cNvPr id="4" name="AutoShape 5" descr="http://www.leasing.org.pl/statystyki/blank.gif"/>
        <xdr:cNvSpPr>
          <a:spLocks noChangeAspect="1"/>
        </xdr:cNvSpPr>
      </xdr:nvSpPr>
      <xdr:spPr>
        <a:xfrm>
          <a:off x="285750" y="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34"/>
  <sheetViews>
    <sheetView tabSelected="1" zoomScale="80" zoomScaleNormal="80" zoomScalePageLayoutView="0" workbookViewId="0" topLeftCell="A1">
      <selection activeCell="A31" sqref="A31"/>
    </sheetView>
  </sheetViews>
  <sheetFormatPr defaultColWidth="9.140625" defaultRowHeight="12.75"/>
  <cols>
    <col min="1" max="1" width="37.00390625" style="36" bestFit="1" customWidth="1"/>
    <col min="2" max="3" width="10.421875" style="36" customWidth="1"/>
    <col min="4" max="4" width="8.28125" style="36" customWidth="1"/>
    <col min="5" max="5" width="9.28125" style="36" customWidth="1"/>
    <col min="6" max="6" width="11.00390625" style="36" customWidth="1"/>
    <col min="7" max="7" width="37.00390625" style="36" bestFit="1" customWidth="1"/>
    <col min="8" max="8" width="10.421875" style="36" customWidth="1"/>
    <col min="9" max="9" width="11.140625" style="36" customWidth="1"/>
    <col min="10" max="10" width="9.28125" style="36" customWidth="1"/>
    <col min="11" max="11" width="9.8515625" style="36" customWidth="1"/>
    <col min="12" max="12" width="10.00390625" style="36" customWidth="1"/>
    <col min="13" max="13" width="31.140625" style="38" customWidth="1"/>
    <col min="14" max="14" width="10.28125" style="38" customWidth="1"/>
    <col min="15" max="15" width="12.140625" style="38" customWidth="1"/>
    <col min="16" max="16" width="5.57421875" style="38" customWidth="1"/>
    <col min="17" max="17" width="8.140625" style="36" customWidth="1"/>
    <col min="18" max="18" width="9.00390625" style="38" customWidth="1"/>
    <col min="19" max="19" width="10.421875" style="38" customWidth="1"/>
    <col min="20" max="22" width="9.140625" style="38" customWidth="1"/>
    <col min="23" max="23" width="8.421875" style="38" customWidth="1"/>
    <col min="24" max="24" width="2.421875" style="38" customWidth="1"/>
    <col min="25" max="16384" width="9.140625" style="38" customWidth="1"/>
  </cols>
  <sheetData>
    <row r="1" ht="20.25">
      <c r="A1" s="40" t="s">
        <v>108</v>
      </c>
    </row>
    <row r="2" ht="15.75">
      <c r="A2" s="39"/>
    </row>
    <row r="3" spans="1:18" ht="20.25">
      <c r="A3" s="84" t="s">
        <v>136</v>
      </c>
      <c r="B3" s="85"/>
      <c r="C3" s="85"/>
      <c r="D3" s="85"/>
      <c r="E3" s="85"/>
      <c r="F3" s="40"/>
      <c r="G3" s="38"/>
      <c r="H3" s="41"/>
      <c r="I3" s="38"/>
      <c r="L3" s="38"/>
      <c r="P3" s="36"/>
      <c r="Q3" s="38"/>
      <c r="R3" s="36"/>
    </row>
    <row r="6" ht="18">
      <c r="A6" s="37"/>
    </row>
    <row r="7" spans="1:17" ht="45" customHeight="1">
      <c r="A7" s="38"/>
      <c r="B7" s="86" t="s">
        <v>109</v>
      </c>
      <c r="C7" s="86"/>
      <c r="D7" s="86"/>
      <c r="E7" s="86"/>
      <c r="F7" s="42"/>
      <c r="G7" s="38"/>
      <c r="H7" s="86" t="s">
        <v>110</v>
      </c>
      <c r="I7" s="86"/>
      <c r="J7" s="86"/>
      <c r="K7" s="86"/>
      <c r="L7" s="42"/>
      <c r="N7" s="86" t="s">
        <v>111</v>
      </c>
      <c r="O7" s="86"/>
      <c r="P7" s="86"/>
      <c r="Q7" s="86"/>
    </row>
    <row r="8" spans="1:17" ht="15.75" customHeight="1">
      <c r="A8" s="39"/>
      <c r="B8" s="42"/>
      <c r="C8" s="42"/>
      <c r="D8" s="42"/>
      <c r="E8" s="42"/>
      <c r="F8" s="42"/>
      <c r="G8" s="39"/>
      <c r="H8" s="42"/>
      <c r="I8" s="42"/>
      <c r="J8" s="42"/>
      <c r="K8" s="42"/>
      <c r="L8" s="42"/>
      <c r="M8" s="39"/>
      <c r="N8" s="42"/>
      <c r="O8" s="42"/>
      <c r="P8" s="42"/>
      <c r="Q8" s="42"/>
    </row>
    <row r="9" spans="1:10" ht="12.75">
      <c r="A9" s="38"/>
      <c r="B9" s="38"/>
      <c r="C9" s="38"/>
      <c r="D9" s="38"/>
      <c r="G9" s="38"/>
      <c r="H9" s="38"/>
      <c r="I9" s="38"/>
      <c r="J9" s="38"/>
    </row>
    <row r="10" spans="1:17" ht="22.5">
      <c r="A10" s="38"/>
      <c r="B10" s="44" t="s">
        <v>112</v>
      </c>
      <c r="C10" s="44" t="s">
        <v>113</v>
      </c>
      <c r="D10" s="38"/>
      <c r="E10" s="44" t="s">
        <v>114</v>
      </c>
      <c r="F10" s="43"/>
      <c r="G10" s="38"/>
      <c r="H10" s="44" t="s">
        <v>115</v>
      </c>
      <c r="I10" s="44" t="s">
        <v>116</v>
      </c>
      <c r="J10" s="38"/>
      <c r="K10" s="44" t="s">
        <v>117</v>
      </c>
      <c r="L10" s="43"/>
      <c r="N10" s="44" t="s">
        <v>118</v>
      </c>
      <c r="O10" s="44" t="s">
        <v>119</v>
      </c>
      <c r="Q10" s="44" t="s">
        <v>120</v>
      </c>
    </row>
    <row r="11" spans="1:20" ht="12.75">
      <c r="A11" s="46" t="s">
        <v>121</v>
      </c>
      <c r="B11" s="47">
        <f>SUM(B12:B13,B15:B19)</f>
        <v>34265.57490431726</v>
      </c>
      <c r="C11" s="47">
        <f>SUM(C12:C13,C15:C19)</f>
        <v>40809.07153057124</v>
      </c>
      <c r="D11" s="38"/>
      <c r="E11" s="48">
        <f>IF(B11,C11/B11-1,"")</f>
        <v>0.19096415701548697</v>
      </c>
      <c r="F11" s="45"/>
      <c r="G11" s="46" t="s">
        <v>121</v>
      </c>
      <c r="H11" s="47">
        <f>SUM(H12:H13,H15:H19)</f>
        <v>13071.194132081882</v>
      </c>
      <c r="I11" s="47">
        <f>SUM(I12:I13,I15:I19)</f>
        <v>17664.516960163106</v>
      </c>
      <c r="J11" s="38"/>
      <c r="K11" s="48">
        <f>IF(H11,I11/H11-1,"")</f>
        <v>0.3514080490019953</v>
      </c>
      <c r="L11" s="45"/>
      <c r="M11" s="46" t="s">
        <v>121</v>
      </c>
      <c r="N11" s="47">
        <f>SUM(N12:N13,N15:N19)</f>
        <v>47336.769036399135</v>
      </c>
      <c r="O11" s="47">
        <f>SUM(O12:O13,O15:O19)</f>
        <v>58473.58849073434</v>
      </c>
      <c r="Q11" s="48">
        <f aca="true" t="shared" si="0" ref="Q11:Q23">IF(N11,O11/N11-1,"")</f>
        <v>0.23526784106814858</v>
      </c>
      <c r="S11" s="38" t="s">
        <v>121</v>
      </c>
      <c r="T11" s="87">
        <v>0.7074</v>
      </c>
    </row>
    <row r="12" spans="1:27" ht="12.75">
      <c r="A12" s="49" t="s">
        <v>122</v>
      </c>
      <c r="B12" s="50">
        <v>18306.24772685305</v>
      </c>
      <c r="C12" s="50">
        <v>22748.458665604343</v>
      </c>
      <c r="E12" s="48">
        <f aca="true" t="shared" si="1" ref="E12:E23">IF(B12,C12/B12-1,"")</f>
        <v>0.24266092128946282</v>
      </c>
      <c r="F12" s="45"/>
      <c r="G12" s="49" t="s">
        <v>122</v>
      </c>
      <c r="H12" s="50">
        <f>N12-B12</f>
        <v>7324.0430390530455</v>
      </c>
      <c r="I12" s="50">
        <f>O12-C12</f>
        <v>11539.640320928349</v>
      </c>
      <c r="K12" s="48">
        <f aca="true" t="shared" si="2" ref="K12:K23">IF(H12,I12/H12-1,"")</f>
        <v>0.5755833573610942</v>
      </c>
      <c r="L12" s="45"/>
      <c r="M12" s="49" t="s">
        <v>122</v>
      </c>
      <c r="N12" s="50">
        <v>25630.290765906095</v>
      </c>
      <c r="O12" s="50">
        <v>34288.09898653269</v>
      </c>
      <c r="P12" s="36"/>
      <c r="Q12" s="48">
        <f t="shared" si="0"/>
        <v>0.33779594229743903</v>
      </c>
      <c r="S12" s="38" t="s">
        <v>130</v>
      </c>
      <c r="T12" s="87">
        <v>0.2625</v>
      </c>
      <c r="Z12" s="38" t="s">
        <v>121</v>
      </c>
      <c r="AA12" s="87">
        <v>0.7162</v>
      </c>
    </row>
    <row r="13" spans="1:27" ht="12.75">
      <c r="A13" s="49" t="s">
        <v>123</v>
      </c>
      <c r="B13" s="50">
        <v>3589.70122865905</v>
      </c>
      <c r="C13" s="50">
        <v>4021.4424498993676</v>
      </c>
      <c r="E13" s="48">
        <f t="shared" si="1"/>
        <v>0.120272188056608</v>
      </c>
      <c r="F13" s="45"/>
      <c r="G13" s="49" t="s">
        <v>123</v>
      </c>
      <c r="H13" s="50">
        <f>N13-B13</f>
        <v>1329.077516868444</v>
      </c>
      <c r="I13" s="50">
        <f>O13-C13</f>
        <v>1632.6809041720462</v>
      </c>
      <c r="K13" s="48">
        <f t="shared" si="2"/>
        <v>0.2284316629017611</v>
      </c>
      <c r="L13" s="45"/>
      <c r="M13" s="49" t="s">
        <v>123</v>
      </c>
      <c r="N13" s="50">
        <v>4918.778745527494</v>
      </c>
      <c r="O13" s="50">
        <v>5654.123354071414</v>
      </c>
      <c r="P13" s="36"/>
      <c r="Q13" s="48">
        <f t="shared" si="0"/>
        <v>0.14949739489960745</v>
      </c>
      <c r="S13" s="38" t="s">
        <v>0</v>
      </c>
      <c r="T13" s="87">
        <v>0.0132</v>
      </c>
      <c r="Z13" s="38" t="s">
        <v>130</v>
      </c>
      <c r="AA13" s="87">
        <v>0.2542</v>
      </c>
    </row>
    <row r="14" spans="1:27" ht="38.25">
      <c r="A14" s="49" t="s">
        <v>124</v>
      </c>
      <c r="B14" s="51">
        <f>SUM(B15:B18)</f>
        <v>12043.212435122363</v>
      </c>
      <c r="C14" s="51">
        <f>SUM(C15:C18)</f>
        <v>13618.452522837975</v>
      </c>
      <c r="E14" s="48">
        <f t="shared" si="1"/>
        <v>0.13079899538445772</v>
      </c>
      <c r="F14" s="45"/>
      <c r="G14" s="49" t="s">
        <v>124</v>
      </c>
      <c r="H14" s="51">
        <f>SUM(H15:H18)</f>
        <v>4300.20669208986</v>
      </c>
      <c r="I14" s="51">
        <f>SUM(I15:I18)</f>
        <v>4364.817979038627</v>
      </c>
      <c r="K14" s="48">
        <f t="shared" si="2"/>
        <v>0.015025158457526722</v>
      </c>
      <c r="L14" s="45"/>
      <c r="M14" s="49" t="s">
        <v>124</v>
      </c>
      <c r="N14" s="51">
        <f>SUM(N15:N18)</f>
        <v>16343.419127212223</v>
      </c>
      <c r="O14" s="51">
        <f>SUM(O15:O18)</f>
        <v>17983.270501876603</v>
      </c>
      <c r="P14" s="36"/>
      <c r="Q14" s="48">
        <f t="shared" si="0"/>
        <v>0.1003371058344813</v>
      </c>
      <c r="S14" s="88" t="s">
        <v>135</v>
      </c>
      <c r="T14" s="87">
        <v>0.0113</v>
      </c>
      <c r="Z14" s="38" t="s">
        <v>0</v>
      </c>
      <c r="AA14" s="87">
        <v>0.0118</v>
      </c>
    </row>
    <row r="15" spans="1:27" ht="12.75">
      <c r="A15" s="52" t="s">
        <v>125</v>
      </c>
      <c r="B15" s="50">
        <v>2071.6135311722237</v>
      </c>
      <c r="C15" s="50">
        <v>2470.682891220912</v>
      </c>
      <c r="D15" s="53"/>
      <c r="E15" s="48">
        <f t="shared" si="1"/>
        <v>0.19263697308584127</v>
      </c>
      <c r="F15" s="45"/>
      <c r="G15" s="52" t="s">
        <v>125</v>
      </c>
      <c r="H15" s="50">
        <f>N15-B15</f>
        <v>737.1339329751254</v>
      </c>
      <c r="I15" s="50">
        <f>O15-C15</f>
        <v>921.0113160855149</v>
      </c>
      <c r="J15" s="53"/>
      <c r="K15" s="48">
        <f t="shared" si="2"/>
        <v>0.24944908229668283</v>
      </c>
      <c r="L15" s="45"/>
      <c r="M15" s="52" t="s">
        <v>125</v>
      </c>
      <c r="N15" s="50">
        <v>2808.747464147349</v>
      </c>
      <c r="O15" s="50">
        <v>3391.694207306427</v>
      </c>
      <c r="P15" s="53"/>
      <c r="Q15" s="48">
        <f t="shared" si="0"/>
        <v>0.20754686941427924</v>
      </c>
      <c r="S15" s="38" t="s">
        <v>129</v>
      </c>
      <c r="T15" s="87">
        <v>0.0056</v>
      </c>
      <c r="Z15" s="38" t="s">
        <v>135</v>
      </c>
      <c r="AA15" s="87">
        <v>0.0124</v>
      </c>
    </row>
    <row r="16" spans="1:27" ht="12.75">
      <c r="A16" s="52" t="s">
        <v>126</v>
      </c>
      <c r="B16" s="50">
        <v>6220.214331606101</v>
      </c>
      <c r="C16" s="50">
        <v>6943.737899008174</v>
      </c>
      <c r="D16" s="53"/>
      <c r="E16" s="48">
        <f t="shared" si="1"/>
        <v>0.11631810880305382</v>
      </c>
      <c r="F16" s="45"/>
      <c r="G16" s="52" t="s">
        <v>126</v>
      </c>
      <c r="H16" s="50">
        <f aca="true" t="shared" si="3" ref="H16:I23">N16-B16</f>
        <v>2426.806012401461</v>
      </c>
      <c r="I16" s="50">
        <f t="shared" si="3"/>
        <v>2360.1167820757128</v>
      </c>
      <c r="J16" s="53"/>
      <c r="K16" s="48">
        <f t="shared" si="2"/>
        <v>-0.027480247693863036</v>
      </c>
      <c r="L16" s="45"/>
      <c r="M16" s="52" t="s">
        <v>126</v>
      </c>
      <c r="N16" s="50">
        <v>8647.020344007562</v>
      </c>
      <c r="O16" s="50">
        <v>9303.854681083887</v>
      </c>
      <c r="P16" s="53"/>
      <c r="Q16" s="48">
        <f t="shared" si="0"/>
        <v>0.07596077156583947</v>
      </c>
      <c r="Z16" s="38" t="s">
        <v>129</v>
      </c>
      <c r="AA16" s="87">
        <v>0.0055</v>
      </c>
    </row>
    <row r="17" spans="1:17" ht="12.75">
      <c r="A17" s="52" t="s">
        <v>127</v>
      </c>
      <c r="B17" s="50">
        <v>2653.6483942472623</v>
      </c>
      <c r="C17" s="50">
        <v>3019.7326661542975</v>
      </c>
      <c r="D17" s="53"/>
      <c r="E17" s="48">
        <f t="shared" si="1"/>
        <v>0.13795507826155662</v>
      </c>
      <c r="F17" s="45"/>
      <c r="G17" s="52" t="s">
        <v>127</v>
      </c>
      <c r="H17" s="50">
        <f t="shared" si="3"/>
        <v>874.9378710132523</v>
      </c>
      <c r="I17" s="50">
        <f t="shared" si="3"/>
        <v>935.4984861409116</v>
      </c>
      <c r="J17" s="53"/>
      <c r="K17" s="48">
        <f t="shared" si="2"/>
        <v>0.0692170463001276</v>
      </c>
      <c r="L17" s="45"/>
      <c r="M17" s="52" t="s">
        <v>127</v>
      </c>
      <c r="N17" s="50">
        <v>3528.5862652605147</v>
      </c>
      <c r="O17" s="50">
        <v>3955.231152295209</v>
      </c>
      <c r="P17" s="53"/>
      <c r="Q17" s="48">
        <f t="shared" si="0"/>
        <v>0.12091099804901484</v>
      </c>
    </row>
    <row r="18" spans="1:17" ht="12.75">
      <c r="A18" s="52" t="s">
        <v>128</v>
      </c>
      <c r="B18" s="50">
        <v>1097.7361780967753</v>
      </c>
      <c r="C18" s="50">
        <v>1184.2990664545903</v>
      </c>
      <c r="D18" s="53"/>
      <c r="E18" s="48">
        <f t="shared" si="1"/>
        <v>0.07885582172202366</v>
      </c>
      <c r="F18" s="45"/>
      <c r="G18" s="52" t="s">
        <v>128</v>
      </c>
      <c r="H18" s="50">
        <f t="shared" si="3"/>
        <v>261.32887570002094</v>
      </c>
      <c r="I18" s="50">
        <f t="shared" si="3"/>
        <v>148.1913947364876</v>
      </c>
      <c r="J18" s="53"/>
      <c r="K18" s="48">
        <f t="shared" si="2"/>
        <v>-0.4329314189274809</v>
      </c>
      <c r="L18" s="45"/>
      <c r="M18" s="52" t="s">
        <v>128</v>
      </c>
      <c r="N18" s="50">
        <v>1359.0650537967963</v>
      </c>
      <c r="O18" s="50">
        <v>1332.4904611910779</v>
      </c>
      <c r="P18" s="53"/>
      <c r="Q18" s="48">
        <f t="shared" si="0"/>
        <v>-0.01955358393733797</v>
      </c>
    </row>
    <row r="19" spans="1:17" ht="12.75">
      <c r="A19" s="49" t="s">
        <v>129</v>
      </c>
      <c r="B19" s="50">
        <v>326.41351368279544</v>
      </c>
      <c r="C19" s="50">
        <v>420.7178922295538</v>
      </c>
      <c r="E19" s="48">
        <f t="shared" si="1"/>
        <v>0.28891076684527883</v>
      </c>
      <c r="F19" s="45"/>
      <c r="G19" s="49" t="s">
        <v>129</v>
      </c>
      <c r="H19" s="50">
        <f t="shared" si="3"/>
        <v>117.8668840705314</v>
      </c>
      <c r="I19" s="50">
        <f t="shared" si="3"/>
        <v>127.37775602408402</v>
      </c>
      <c r="K19" s="48">
        <f t="shared" si="2"/>
        <v>0.08069163810134605</v>
      </c>
      <c r="L19" s="45"/>
      <c r="M19" s="49" t="s">
        <v>129</v>
      </c>
      <c r="N19" s="50">
        <v>444.28039775332684</v>
      </c>
      <c r="O19" s="50">
        <v>548.0956482536378</v>
      </c>
      <c r="P19" s="36"/>
      <c r="Q19" s="48">
        <f t="shared" si="0"/>
        <v>0.23367056261156782</v>
      </c>
    </row>
    <row r="20" spans="1:17" ht="12.75">
      <c r="A20" s="46" t="s">
        <v>130</v>
      </c>
      <c r="B20" s="47">
        <v>12683.9311340479</v>
      </c>
      <c r="C20" s="47">
        <v>15039.90320735289</v>
      </c>
      <c r="D20" s="38"/>
      <c r="E20" s="48">
        <f t="shared" si="1"/>
        <v>0.18574462825494042</v>
      </c>
      <c r="F20" s="45"/>
      <c r="G20" s="46" t="s">
        <v>130</v>
      </c>
      <c r="H20" s="47">
        <f t="shared" si="3"/>
        <v>4884.136614833547</v>
      </c>
      <c r="I20" s="47">
        <f t="shared" si="3"/>
        <v>5712.8427370120735</v>
      </c>
      <c r="J20" s="38"/>
      <c r="K20" s="48">
        <f t="shared" si="2"/>
        <v>0.1696730021149846</v>
      </c>
      <c r="L20" s="45"/>
      <c r="M20" s="46" t="s">
        <v>130</v>
      </c>
      <c r="N20" s="47">
        <v>17568.067748881447</v>
      </c>
      <c r="O20" s="47">
        <v>20752.745944364964</v>
      </c>
      <c r="Q20" s="48">
        <f t="shared" si="0"/>
        <v>0.1812765206171456</v>
      </c>
    </row>
    <row r="21" spans="1:17" ht="12.75">
      <c r="A21" s="46" t="s">
        <v>0</v>
      </c>
      <c r="B21" s="47">
        <v>588.6660723372091</v>
      </c>
      <c r="C21" s="47">
        <v>702.0791668430404</v>
      </c>
      <c r="D21" s="38"/>
      <c r="E21" s="48">
        <f t="shared" si="1"/>
        <v>0.192661170458732</v>
      </c>
      <c r="F21" s="45"/>
      <c r="G21" s="46" t="s">
        <v>0</v>
      </c>
      <c r="H21" s="47">
        <f t="shared" si="3"/>
        <v>291.38806866356606</v>
      </c>
      <c r="I21" s="47">
        <f t="shared" si="3"/>
        <v>264.28054500193605</v>
      </c>
      <c r="J21" s="38"/>
      <c r="K21" s="48">
        <f t="shared" si="2"/>
        <v>-0.09302894173380893</v>
      </c>
      <c r="L21" s="45"/>
      <c r="M21" s="46" t="s">
        <v>0</v>
      </c>
      <c r="N21" s="47">
        <v>880.0541410007752</v>
      </c>
      <c r="O21" s="47">
        <v>966.3597118449765</v>
      </c>
      <c r="Q21" s="48">
        <f t="shared" si="0"/>
        <v>0.09806847877115477</v>
      </c>
    </row>
    <row r="22" spans="1:17" ht="12.75">
      <c r="A22" s="46" t="s">
        <v>131</v>
      </c>
      <c r="B22" s="47">
        <v>667.2172105671873</v>
      </c>
      <c r="C22" s="47">
        <v>836.9360506208707</v>
      </c>
      <c r="D22" s="38"/>
      <c r="E22" s="48">
        <f t="shared" si="1"/>
        <v>0.2543681987900297</v>
      </c>
      <c r="F22" s="45"/>
      <c r="G22" s="46" t="s">
        <v>131</v>
      </c>
      <c r="H22" s="47">
        <f t="shared" si="3"/>
        <v>89.33301595182172</v>
      </c>
      <c r="I22" s="47">
        <f t="shared" si="3"/>
        <v>171.46139851040687</v>
      </c>
      <c r="J22" s="38"/>
      <c r="K22" s="48">
        <f t="shared" si="2"/>
        <v>0.919350832203828</v>
      </c>
      <c r="L22" s="45"/>
      <c r="M22" s="46" t="s">
        <v>131</v>
      </c>
      <c r="N22" s="47">
        <v>756.550226519009</v>
      </c>
      <c r="O22" s="47">
        <v>1008.3974491312775</v>
      </c>
      <c r="Q22" s="48">
        <f t="shared" si="0"/>
        <v>0.3328889659726255</v>
      </c>
    </row>
    <row r="23" spans="1:17" ht="12.75">
      <c r="A23" s="46" t="s">
        <v>129</v>
      </c>
      <c r="B23" s="47">
        <v>276.4604773224328</v>
      </c>
      <c r="C23" s="47">
        <v>350.41131156664454</v>
      </c>
      <c r="D23" s="38"/>
      <c r="E23" s="48">
        <f t="shared" si="1"/>
        <v>0.2674915234193267</v>
      </c>
      <c r="F23" s="45"/>
      <c r="G23" s="46" t="s">
        <v>129</v>
      </c>
      <c r="H23" s="47">
        <f t="shared" si="3"/>
        <v>96.80780708139787</v>
      </c>
      <c r="I23" s="47">
        <f t="shared" si="3"/>
        <v>95.73555533598216</v>
      </c>
      <c r="J23" s="38"/>
      <c r="K23" s="48">
        <f t="shared" si="2"/>
        <v>-0.011076087536144086</v>
      </c>
      <c r="L23" s="45"/>
      <c r="M23" s="46" t="s">
        <v>129</v>
      </c>
      <c r="N23" s="47">
        <v>373.26828440383065</v>
      </c>
      <c r="O23" s="47">
        <v>446.1468669026267</v>
      </c>
      <c r="Q23" s="48">
        <f t="shared" si="0"/>
        <v>0.19524450788846104</v>
      </c>
    </row>
    <row r="24" spans="1:17" ht="11.25" customHeight="1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Q24" s="38"/>
    </row>
    <row r="25" spans="1:17" ht="16.5" thickBot="1">
      <c r="A25" s="55" t="s">
        <v>132</v>
      </c>
      <c r="B25" s="56">
        <f>B11+B20+B21+B22+B23</f>
        <v>48481.84979859199</v>
      </c>
      <c r="C25" s="57">
        <f>C11+C20+C21+C22+C23</f>
        <v>57738.40126695469</v>
      </c>
      <c r="D25" s="38"/>
      <c r="E25" s="58">
        <f>IF(B25,C25/B25-1,"")</f>
        <v>0.190928182542893</v>
      </c>
      <c r="F25" s="54"/>
      <c r="G25" s="55" t="s">
        <v>132</v>
      </c>
      <c r="H25" s="56">
        <f>H11+H20+H21+H22+H23</f>
        <v>18432.85963861222</v>
      </c>
      <c r="I25" s="57">
        <f>I11+I20+I21+I22+I23</f>
        <v>23908.837196023505</v>
      </c>
      <c r="J25" s="38"/>
      <c r="K25" s="58">
        <f>IF(H25,I25/H25-1,"")</f>
        <v>0.2970769411133847</v>
      </c>
      <c r="L25" s="54"/>
      <c r="M25" s="55" t="s">
        <v>132</v>
      </c>
      <c r="N25" s="56">
        <f>SUM(N11,N20:N23)</f>
        <v>66914.7094372042</v>
      </c>
      <c r="O25" s="57">
        <f>SUM(O11,O20:O23)</f>
        <v>81647.23846297819</v>
      </c>
      <c r="Q25" s="58">
        <f>IF(N25,O25/N25-1,"")</f>
        <v>0.22016876632483418</v>
      </c>
    </row>
    <row r="26" spans="1:17" ht="6" customHeight="1" thickBot="1">
      <c r="A26" s="60"/>
      <c r="B26" s="61"/>
      <c r="C26" s="61"/>
      <c r="D26" s="62"/>
      <c r="E26" s="59"/>
      <c r="F26" s="59"/>
      <c r="G26" s="60"/>
      <c r="H26" s="61"/>
      <c r="I26" s="61"/>
      <c r="J26" s="62"/>
      <c r="K26" s="59"/>
      <c r="L26" s="59"/>
      <c r="M26" s="60"/>
      <c r="N26" s="61"/>
      <c r="O26" s="61"/>
      <c r="P26" s="62"/>
      <c r="Q26" s="59"/>
    </row>
    <row r="27" spans="1:17" ht="16.5" customHeight="1" thickBot="1">
      <c r="A27" s="55" t="s">
        <v>133</v>
      </c>
      <c r="B27" s="56">
        <v>535.1479274505671</v>
      </c>
      <c r="C27" s="57">
        <v>529.7985610457196</v>
      </c>
      <c r="D27" s="53"/>
      <c r="E27" s="58">
        <f>IF(B27,C27/B27-1,"")</f>
        <v>-0.009996051802595551</v>
      </c>
      <c r="F27" s="53"/>
      <c r="G27" s="55" t="s">
        <v>133</v>
      </c>
      <c r="H27" s="56">
        <v>374.25940876133745</v>
      </c>
      <c r="I27" s="57">
        <v>419.96252590613904</v>
      </c>
      <c r="J27" s="53"/>
      <c r="K27" s="58">
        <f>IF(H27,I27/H27-1,"")</f>
        <v>0.12211614744987243</v>
      </c>
      <c r="L27" s="38"/>
      <c r="M27" s="55" t="s">
        <v>133</v>
      </c>
      <c r="N27" s="56">
        <v>909.4073362119045</v>
      </c>
      <c r="O27" s="57">
        <v>949.7610869518586</v>
      </c>
      <c r="Q27" s="58">
        <f>IF(N27,O27/N27-1,"")</f>
        <v>0.044373680674323346</v>
      </c>
    </row>
    <row r="28" spans="1:17" ht="6" customHeight="1" thickBot="1">
      <c r="A28" s="63"/>
      <c r="B28" s="64"/>
      <c r="C28" s="64"/>
      <c r="D28" s="65"/>
      <c r="E28" s="66"/>
      <c r="F28" s="66"/>
      <c r="G28" s="63"/>
      <c r="H28" s="64"/>
      <c r="I28" s="64"/>
      <c r="J28" s="65"/>
      <c r="K28" s="66"/>
      <c r="L28" s="59"/>
      <c r="M28" s="60"/>
      <c r="N28" s="61"/>
      <c r="O28" s="61"/>
      <c r="P28" s="62"/>
      <c r="Q28" s="59"/>
    </row>
    <row r="29" spans="1:17" ht="16.5" customHeight="1" thickBot="1">
      <c r="A29" s="55" t="s">
        <v>134</v>
      </c>
      <c r="B29" s="56">
        <f>B25+B27</f>
        <v>49016.99772604256</v>
      </c>
      <c r="C29" s="56">
        <f>C25+C27</f>
        <v>58268.199828000405</v>
      </c>
      <c r="D29" s="53"/>
      <c r="E29" s="58">
        <f>IF(B29,C29/B29-1,"")</f>
        <v>0.18873457231434454</v>
      </c>
      <c r="F29" s="53"/>
      <c r="G29" s="55" t="s">
        <v>134</v>
      </c>
      <c r="H29" s="56">
        <f>H27+H25</f>
        <v>18807.119047373555</v>
      </c>
      <c r="I29" s="57">
        <f>I27+I25</f>
        <v>24328.799721929645</v>
      </c>
      <c r="J29" s="53"/>
      <c r="K29" s="58">
        <f>IF(H29,I29/H29-1,"")</f>
        <v>0.2935952423466581</v>
      </c>
      <c r="L29" s="38"/>
      <c r="M29" s="55" t="s">
        <v>134</v>
      </c>
      <c r="N29" s="56">
        <f>N25+N27</f>
        <v>67824.11677341611</v>
      </c>
      <c r="O29" s="57">
        <f>O25+O27</f>
        <v>82596.99954993004</v>
      </c>
      <c r="Q29" s="58">
        <f>IF(N29,O29/N29-1,"")</f>
        <v>0.21781164988652257</v>
      </c>
    </row>
    <row r="30" spans="1:17" ht="18" customHeight="1">
      <c r="A30" s="67"/>
      <c r="B30" s="68"/>
      <c r="C30" s="68"/>
      <c r="D30" s="67"/>
      <c r="E30" s="67"/>
      <c r="F30" s="67"/>
      <c r="G30" s="67"/>
      <c r="H30" s="68"/>
      <c r="I30" s="68"/>
      <c r="J30" s="67"/>
      <c r="K30" s="67"/>
      <c r="L30" s="67"/>
      <c r="M30" s="69"/>
      <c r="N30" s="68"/>
      <c r="O30" s="68"/>
      <c r="P30" s="67"/>
      <c r="Q30" s="70"/>
    </row>
    <row r="31" spans="1:17" ht="18" customHeight="1">
      <c r="A31" s="100" t="s">
        <v>137</v>
      </c>
      <c r="B31" s="68"/>
      <c r="C31" s="68"/>
      <c r="D31" s="67"/>
      <c r="E31" s="67"/>
      <c r="F31" s="67"/>
      <c r="G31" s="67"/>
      <c r="H31" s="68"/>
      <c r="I31" s="68"/>
      <c r="J31" s="67"/>
      <c r="K31" s="67"/>
      <c r="L31" s="67"/>
      <c r="M31" s="71"/>
      <c r="N31" s="68"/>
      <c r="O31" s="68"/>
      <c r="P31" s="72"/>
      <c r="Q31" s="73"/>
    </row>
    <row r="32" spans="1:17" s="78" customFormat="1" ht="12.75">
      <c r="A32" s="75"/>
      <c r="B32" s="75"/>
      <c r="C32" s="75"/>
      <c r="D32" s="75"/>
      <c r="E32" s="75"/>
      <c r="F32" s="75"/>
      <c r="G32" s="76"/>
      <c r="H32" s="77"/>
      <c r="I32" s="76"/>
      <c r="J32" s="77"/>
      <c r="K32" s="76"/>
      <c r="L32" s="77"/>
      <c r="Q32" s="74"/>
    </row>
    <row r="33" spans="1:17" s="78" customFormat="1" ht="12.75">
      <c r="A33" s="79"/>
      <c r="B33" s="79"/>
      <c r="C33" s="79"/>
      <c r="D33" s="79"/>
      <c r="E33" s="79"/>
      <c r="F33" s="79"/>
      <c r="G33" s="74"/>
      <c r="H33" s="74"/>
      <c r="I33" s="74"/>
      <c r="J33" s="74"/>
      <c r="K33" s="74"/>
      <c r="L33" s="74"/>
      <c r="Q33" s="74"/>
    </row>
    <row r="34" spans="1:17" s="78" customFormat="1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Q34" s="74"/>
    </row>
  </sheetData>
  <sheetProtection/>
  <mergeCells count="4">
    <mergeCell ref="A3:E3"/>
    <mergeCell ref="B7:E7"/>
    <mergeCell ref="H7:K7"/>
    <mergeCell ref="N7:Q7"/>
  </mergeCells>
  <conditionalFormatting sqref="A31">
    <cfRule type="cellIs" priority="1" dxfId="0" operator="equal">
      <formula>"Getin Leasing S.A."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zoomScale="80" zoomScaleNormal="80" zoomScalePageLayoutView="0" workbookViewId="0" topLeftCell="A65">
      <selection activeCell="B74" sqref="B74"/>
    </sheetView>
  </sheetViews>
  <sheetFormatPr defaultColWidth="13.7109375" defaultRowHeight="12.75"/>
  <cols>
    <col min="1" max="1" width="4.28125" style="8" customWidth="1"/>
    <col min="2" max="2" width="51.421875" style="8" customWidth="1"/>
    <col min="3" max="31" width="13.7109375" style="8" customWidth="1"/>
    <col min="32" max="32" width="16.28125" style="8" customWidth="1"/>
    <col min="33" max="33" width="16.57421875" style="8" customWidth="1"/>
    <col min="34" max="38" width="13.7109375" style="8" customWidth="1"/>
    <col min="39" max="39" width="17.28125" style="8" customWidth="1"/>
    <col min="40" max="16384" width="13.7109375" style="8" customWidth="1"/>
  </cols>
  <sheetData>
    <row r="1" spans="1:2" s="2" customFormat="1" ht="20.25">
      <c r="A1" s="33" t="s">
        <v>60</v>
      </c>
      <c r="B1" s="1"/>
    </row>
    <row r="2" spans="1:39" s="3" customFormat="1" ht="15">
      <c r="A2" s="89"/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</row>
    <row r="3" spans="1:39" s="34" customFormat="1" ht="21" thickBot="1">
      <c r="A3" s="35" t="s">
        <v>61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4" customFormat="1" ht="61.5" customHeight="1" thickBot="1">
      <c r="A4" s="91" t="s">
        <v>62</v>
      </c>
      <c r="B4" s="92" t="s">
        <v>63</v>
      </c>
      <c r="C4" s="92" t="s">
        <v>64</v>
      </c>
      <c r="D4" s="92" t="s">
        <v>65</v>
      </c>
      <c r="E4" s="92" t="s">
        <v>66</v>
      </c>
      <c r="F4" s="93" t="s">
        <v>67</v>
      </c>
      <c r="G4" s="93" t="s">
        <v>68</v>
      </c>
      <c r="H4" s="92" t="s">
        <v>69</v>
      </c>
      <c r="I4" s="92" t="s">
        <v>70</v>
      </c>
      <c r="J4" s="92" t="s">
        <v>71</v>
      </c>
      <c r="K4" s="92" t="s">
        <v>72</v>
      </c>
      <c r="L4" s="92" t="s">
        <v>73</v>
      </c>
      <c r="M4" s="92" t="s">
        <v>74</v>
      </c>
      <c r="N4" s="92" t="s">
        <v>75</v>
      </c>
      <c r="O4" s="92" t="s">
        <v>76</v>
      </c>
      <c r="P4" s="92" t="s">
        <v>77</v>
      </c>
      <c r="Q4" s="92" t="s">
        <v>78</v>
      </c>
      <c r="R4" s="92" t="s">
        <v>79</v>
      </c>
      <c r="S4" s="92" t="s">
        <v>80</v>
      </c>
      <c r="T4" s="92" t="s">
        <v>81</v>
      </c>
      <c r="U4" s="92" t="s">
        <v>82</v>
      </c>
      <c r="V4" s="92" t="s">
        <v>83</v>
      </c>
      <c r="W4" s="92" t="s">
        <v>0</v>
      </c>
      <c r="X4" s="92" t="s">
        <v>84</v>
      </c>
      <c r="Y4" s="92" t="s">
        <v>85</v>
      </c>
      <c r="Z4" s="92" t="s">
        <v>86</v>
      </c>
      <c r="AA4" s="92" t="s">
        <v>87</v>
      </c>
      <c r="AB4" s="92" t="s">
        <v>88</v>
      </c>
      <c r="AC4" s="92" t="s">
        <v>89</v>
      </c>
      <c r="AD4" s="92" t="s">
        <v>90</v>
      </c>
      <c r="AE4" s="92" t="s">
        <v>91</v>
      </c>
      <c r="AF4" s="92" t="s">
        <v>92</v>
      </c>
      <c r="AG4" s="92" t="s">
        <v>93</v>
      </c>
      <c r="AH4" s="92" t="s">
        <v>94</v>
      </c>
      <c r="AI4" s="92" t="s">
        <v>95</v>
      </c>
      <c r="AJ4" s="92" t="s">
        <v>96</v>
      </c>
      <c r="AK4" s="92" t="s">
        <v>97</v>
      </c>
      <c r="AL4" s="92" t="s">
        <v>98</v>
      </c>
      <c r="AM4" s="94" t="s">
        <v>99</v>
      </c>
    </row>
    <row r="5" spans="1:39" ht="15">
      <c r="A5" s="5" t="s">
        <v>1</v>
      </c>
      <c r="B5" s="6" t="s">
        <v>2</v>
      </c>
      <c r="C5" s="7">
        <v>0.47</v>
      </c>
      <c r="D5" s="7">
        <v>0.47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94.13</v>
      </c>
      <c r="M5" s="7">
        <v>1.06</v>
      </c>
      <c r="N5" s="7">
        <v>4.9799999999999995</v>
      </c>
      <c r="O5" s="7">
        <v>24.87</v>
      </c>
      <c r="P5" s="7">
        <v>10.93</v>
      </c>
      <c r="Q5" s="7">
        <v>36.44</v>
      </c>
      <c r="R5" s="7">
        <v>0.13</v>
      </c>
      <c r="S5" s="7">
        <v>0</v>
      </c>
      <c r="T5" s="7">
        <v>0</v>
      </c>
      <c r="U5" s="7">
        <v>15.72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4.78</v>
      </c>
      <c r="AB5" s="7">
        <v>0</v>
      </c>
      <c r="AC5" s="7">
        <v>0</v>
      </c>
      <c r="AD5" s="7">
        <v>4.78</v>
      </c>
      <c r="AE5" s="7">
        <v>0</v>
      </c>
      <c r="AF5" s="7">
        <v>99.38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99.38</v>
      </c>
    </row>
    <row r="6" spans="1:39" ht="15">
      <c r="A6" s="5" t="s">
        <v>3</v>
      </c>
      <c r="B6" s="9" t="s">
        <v>4</v>
      </c>
      <c r="C6" s="10">
        <v>2889.2486880375614</v>
      </c>
      <c r="D6" s="10">
        <v>1525.6401204400004</v>
      </c>
      <c r="E6" s="10">
        <v>578.7657627175608</v>
      </c>
      <c r="F6" s="10">
        <v>449.85922549999987</v>
      </c>
      <c r="G6" s="10">
        <v>128.90653721756095</v>
      </c>
      <c r="H6" s="10">
        <v>442.80156618000007</v>
      </c>
      <c r="I6" s="10">
        <v>242.52619673999996</v>
      </c>
      <c r="J6" s="10">
        <v>57.685717569999994</v>
      </c>
      <c r="K6" s="10">
        <v>41.829324390000004</v>
      </c>
      <c r="L6" s="10">
        <v>368.15946663000005</v>
      </c>
      <c r="M6" s="10">
        <v>92.99882639</v>
      </c>
      <c r="N6" s="10">
        <v>53.9243559</v>
      </c>
      <c r="O6" s="10">
        <v>10.23286395</v>
      </c>
      <c r="P6" s="10">
        <v>7.88037228</v>
      </c>
      <c r="Q6" s="10">
        <v>55.794309059999996</v>
      </c>
      <c r="R6" s="10">
        <v>16.71280717</v>
      </c>
      <c r="S6" s="10">
        <v>10.19019029</v>
      </c>
      <c r="T6" s="10">
        <v>0.61502216</v>
      </c>
      <c r="U6" s="10">
        <v>0</v>
      </c>
      <c r="V6" s="10">
        <v>119.81071943</v>
      </c>
      <c r="W6" s="10">
        <v>0.75937785</v>
      </c>
      <c r="X6" s="10">
        <v>0.75937785</v>
      </c>
      <c r="Y6" s="10">
        <v>0</v>
      </c>
      <c r="Z6" s="10">
        <v>0</v>
      </c>
      <c r="AA6" s="10">
        <v>0.8375055</v>
      </c>
      <c r="AB6" s="10">
        <v>0.8375055</v>
      </c>
      <c r="AC6" s="10">
        <v>0</v>
      </c>
      <c r="AD6" s="10">
        <v>0</v>
      </c>
      <c r="AE6" s="10">
        <v>0</v>
      </c>
      <c r="AF6" s="10">
        <v>3259.0050380175617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3259.0050380175617</v>
      </c>
    </row>
    <row r="7" spans="1:39" ht="15">
      <c r="A7" s="5" t="s">
        <v>5</v>
      </c>
      <c r="B7" s="9" t="s">
        <v>7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462.3602</v>
      </c>
      <c r="M7" s="10">
        <v>462.3602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462.3602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462.3602</v>
      </c>
    </row>
    <row r="8" spans="1:39" ht="15">
      <c r="A8" s="5" t="s">
        <v>6</v>
      </c>
      <c r="B8" s="9" t="s">
        <v>9</v>
      </c>
      <c r="C8" s="10">
        <v>316.65250136603987</v>
      </c>
      <c r="D8" s="10">
        <v>6.269573567685</v>
      </c>
      <c r="E8" s="10">
        <v>19.203915229734005</v>
      </c>
      <c r="F8" s="10">
        <v>19.203915229734005</v>
      </c>
      <c r="G8" s="10">
        <v>0</v>
      </c>
      <c r="H8" s="10">
        <v>70.99361086034996</v>
      </c>
      <c r="I8" s="10">
        <v>220.08702772827093</v>
      </c>
      <c r="J8" s="10">
        <v>0</v>
      </c>
      <c r="K8" s="10">
        <v>0.09837398</v>
      </c>
      <c r="L8" s="10">
        <v>660.6395026444172</v>
      </c>
      <c r="M8" s="10">
        <v>41.99753002550001</v>
      </c>
      <c r="N8" s="10">
        <v>461.19657353952897</v>
      </c>
      <c r="O8" s="10">
        <v>0.8379136544379999</v>
      </c>
      <c r="P8" s="10">
        <v>0</v>
      </c>
      <c r="Q8" s="10">
        <v>0</v>
      </c>
      <c r="R8" s="10">
        <v>0</v>
      </c>
      <c r="S8" s="10">
        <v>142.22349068095014</v>
      </c>
      <c r="T8" s="10">
        <v>0</v>
      </c>
      <c r="U8" s="10">
        <v>3.8390422439999994</v>
      </c>
      <c r="V8" s="10">
        <v>10.544952499999999</v>
      </c>
      <c r="W8" s="10">
        <v>87.13885368170327</v>
      </c>
      <c r="X8" s="10">
        <v>78.9</v>
      </c>
      <c r="Y8" s="10">
        <v>4.6706489</v>
      </c>
      <c r="Z8" s="10">
        <v>3.568204781703267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1064.4308576921603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1064.4308576921603</v>
      </c>
    </row>
    <row r="9" spans="1:39" ht="15">
      <c r="A9" s="5" t="s">
        <v>8</v>
      </c>
      <c r="B9" s="9" t="s">
        <v>11</v>
      </c>
      <c r="C9" s="10">
        <v>41.85</v>
      </c>
      <c r="D9" s="10">
        <v>3.6899999999999995</v>
      </c>
      <c r="E9" s="10">
        <v>0</v>
      </c>
      <c r="F9" s="10">
        <v>0</v>
      </c>
      <c r="G9" s="10">
        <v>0</v>
      </c>
      <c r="H9" s="10">
        <v>29.900000000000002</v>
      </c>
      <c r="I9" s="10">
        <v>7.42</v>
      </c>
      <c r="J9" s="10">
        <v>0</v>
      </c>
      <c r="K9" s="10">
        <v>0.8400000000000001</v>
      </c>
      <c r="L9" s="10">
        <v>460.7900000000001</v>
      </c>
      <c r="M9" s="10">
        <v>70.44</v>
      </c>
      <c r="N9" s="10">
        <v>91.25</v>
      </c>
      <c r="O9" s="10">
        <v>5.89</v>
      </c>
      <c r="P9" s="10">
        <v>24.990000000000002</v>
      </c>
      <c r="Q9" s="10">
        <v>142</v>
      </c>
      <c r="R9" s="10">
        <v>0</v>
      </c>
      <c r="S9" s="10">
        <v>5.949999999999999</v>
      </c>
      <c r="T9" s="10">
        <v>0</v>
      </c>
      <c r="U9" s="10">
        <v>79.56</v>
      </c>
      <c r="V9" s="10">
        <v>40.709999999999994</v>
      </c>
      <c r="W9" s="10">
        <v>0.01</v>
      </c>
      <c r="X9" s="10">
        <v>0.01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4.35</v>
      </c>
      <c r="AF9" s="10">
        <v>507.00000000000006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507.00000000000006</v>
      </c>
    </row>
    <row r="10" spans="1:39" ht="15">
      <c r="A10" s="5" t="s">
        <v>10</v>
      </c>
      <c r="B10" s="9" t="s">
        <v>13</v>
      </c>
      <c r="C10" s="10">
        <v>4234.274716416273</v>
      </c>
      <c r="D10" s="10">
        <v>2292.8242412000022</v>
      </c>
      <c r="E10" s="10">
        <v>999.5808958400008</v>
      </c>
      <c r="F10" s="10">
        <v>574.7953390200006</v>
      </c>
      <c r="G10" s="10">
        <v>424.7855568200002</v>
      </c>
      <c r="H10" s="10">
        <v>587.5240771862696</v>
      </c>
      <c r="I10" s="10">
        <v>317.9778796399997</v>
      </c>
      <c r="J10" s="10">
        <v>21.62206325</v>
      </c>
      <c r="K10" s="10">
        <v>14.745559299999991</v>
      </c>
      <c r="L10" s="10">
        <v>1793.72919878</v>
      </c>
      <c r="M10" s="10">
        <v>600.28747119</v>
      </c>
      <c r="N10" s="10">
        <v>218.73123867999996</v>
      </c>
      <c r="O10" s="10">
        <v>22.97025022000001</v>
      </c>
      <c r="P10" s="10">
        <v>49.98341024</v>
      </c>
      <c r="Q10" s="10">
        <v>147.85206186000008</v>
      </c>
      <c r="R10" s="10">
        <v>36.895305549999996</v>
      </c>
      <c r="S10" s="10">
        <v>36.94430641000002</v>
      </c>
      <c r="T10" s="10">
        <v>108.81588501000007</v>
      </c>
      <c r="U10" s="10">
        <v>60.33114180999997</v>
      </c>
      <c r="V10" s="10">
        <v>510.91812780999953</v>
      </c>
      <c r="W10" s="10">
        <v>99.71508509000003</v>
      </c>
      <c r="X10" s="10">
        <v>43.64807663000003</v>
      </c>
      <c r="Y10" s="10">
        <v>31.946684480000005</v>
      </c>
      <c r="Z10" s="10">
        <v>24.12032398</v>
      </c>
      <c r="AA10" s="10">
        <v>49.08321053999999</v>
      </c>
      <c r="AB10" s="10">
        <v>32.6641045</v>
      </c>
      <c r="AC10" s="10">
        <v>14.419106079999997</v>
      </c>
      <c r="AD10" s="10">
        <v>1.99999996</v>
      </c>
      <c r="AE10" s="10">
        <v>0</v>
      </c>
      <c r="AF10" s="10">
        <v>6176.802210826273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6176.802210826273</v>
      </c>
    </row>
    <row r="11" spans="1:39" ht="15">
      <c r="A11" s="5" t="s">
        <v>12</v>
      </c>
      <c r="B11" s="11" t="s">
        <v>15</v>
      </c>
      <c r="C11" s="10">
        <v>385.60157784000006</v>
      </c>
      <c r="D11" s="10">
        <v>202.32395298999995</v>
      </c>
      <c r="E11" s="10">
        <v>183.2776248500001</v>
      </c>
      <c r="F11" s="10">
        <v>183.2776248500001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385.60157784000006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385.60157784000006</v>
      </c>
    </row>
    <row r="12" spans="1:39" ht="15">
      <c r="A12" s="5" t="s">
        <v>14</v>
      </c>
      <c r="B12" s="11" t="s">
        <v>17</v>
      </c>
      <c r="C12" s="10">
        <v>5847.953732389992</v>
      </c>
      <c r="D12" s="10">
        <v>2756.998199999992</v>
      </c>
      <c r="E12" s="10">
        <v>1079.8816609199998</v>
      </c>
      <c r="F12" s="10">
        <v>695.9072644099999</v>
      </c>
      <c r="G12" s="10">
        <v>383.97439651</v>
      </c>
      <c r="H12" s="10">
        <v>1241.3319565299985</v>
      </c>
      <c r="I12" s="10">
        <v>608.5053187800012</v>
      </c>
      <c r="J12" s="10">
        <v>137.79619398999998</v>
      </c>
      <c r="K12" s="10">
        <v>23.440402170000024</v>
      </c>
      <c r="L12" s="10">
        <v>1570.4474569199997</v>
      </c>
      <c r="M12" s="10">
        <v>297.13590854999995</v>
      </c>
      <c r="N12" s="10">
        <v>759.6433311899996</v>
      </c>
      <c r="O12" s="10">
        <v>53.29721049</v>
      </c>
      <c r="P12" s="10">
        <v>24.66825381000001</v>
      </c>
      <c r="Q12" s="10">
        <v>79.89973697999999</v>
      </c>
      <c r="R12" s="10">
        <v>32.21306794000001</v>
      </c>
      <c r="S12" s="10">
        <v>52.042187290000044</v>
      </c>
      <c r="T12" s="10">
        <v>43.31781869999999</v>
      </c>
      <c r="U12" s="10">
        <v>22.73942188000001</v>
      </c>
      <c r="V12" s="10">
        <v>205.49052008999993</v>
      </c>
      <c r="W12" s="10">
        <v>8.091142320000001</v>
      </c>
      <c r="X12" s="10">
        <v>6.901242220000001</v>
      </c>
      <c r="Y12" s="10">
        <v>0.03</v>
      </c>
      <c r="Z12" s="10">
        <v>1.1599001</v>
      </c>
      <c r="AA12" s="10">
        <v>20.81539014</v>
      </c>
      <c r="AB12" s="10">
        <v>1.1596095999999998</v>
      </c>
      <c r="AC12" s="10">
        <v>19.655780540000002</v>
      </c>
      <c r="AD12" s="10">
        <v>0</v>
      </c>
      <c r="AE12" s="10">
        <v>86.65526648000005</v>
      </c>
      <c r="AF12" s="10">
        <v>7533.962988249991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7533.962988249991</v>
      </c>
    </row>
    <row r="13" spans="1:39" ht="15">
      <c r="A13" s="5" t="s">
        <v>16</v>
      </c>
      <c r="B13" s="9" t="s">
        <v>55</v>
      </c>
      <c r="C13" s="10">
        <v>944.0648249800188</v>
      </c>
      <c r="D13" s="10">
        <v>866.17</v>
      </c>
      <c r="E13" s="10">
        <v>77.13</v>
      </c>
      <c r="F13" s="10">
        <v>66.47</v>
      </c>
      <c r="G13" s="10">
        <v>10.66</v>
      </c>
      <c r="H13" s="10">
        <v>0</v>
      </c>
      <c r="I13" s="10">
        <v>0</v>
      </c>
      <c r="J13" s="10">
        <v>0</v>
      </c>
      <c r="K13" s="10">
        <v>0.77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944.0648249800188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944.0648249800188</v>
      </c>
    </row>
    <row r="14" spans="1:39" ht="15">
      <c r="A14" s="5" t="s">
        <v>18</v>
      </c>
      <c r="B14" s="9" t="s">
        <v>21</v>
      </c>
      <c r="C14" s="10">
        <v>738.58</v>
      </c>
      <c r="D14" s="10">
        <v>399.25</v>
      </c>
      <c r="E14" s="10">
        <v>115.58</v>
      </c>
      <c r="F14" s="10">
        <v>80.75999999999999</v>
      </c>
      <c r="G14" s="10">
        <v>34.82</v>
      </c>
      <c r="H14" s="10">
        <v>130.42</v>
      </c>
      <c r="I14" s="10">
        <v>87.64</v>
      </c>
      <c r="J14" s="10">
        <v>2.11</v>
      </c>
      <c r="K14" s="10">
        <v>3.58</v>
      </c>
      <c r="L14" s="10">
        <v>130.16</v>
      </c>
      <c r="M14" s="10">
        <v>34.87</v>
      </c>
      <c r="N14" s="10">
        <v>3.9</v>
      </c>
      <c r="O14" s="10">
        <v>8.219999999999999</v>
      </c>
      <c r="P14" s="10">
        <v>3.71</v>
      </c>
      <c r="Q14" s="10">
        <v>10.049999999999999</v>
      </c>
      <c r="R14" s="10">
        <v>0</v>
      </c>
      <c r="S14" s="10">
        <v>7.66</v>
      </c>
      <c r="T14" s="10">
        <v>9.33</v>
      </c>
      <c r="U14" s="10">
        <v>7.98</v>
      </c>
      <c r="V14" s="10">
        <v>44.44</v>
      </c>
      <c r="W14" s="10">
        <v>1.26</v>
      </c>
      <c r="X14" s="10">
        <v>1.26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870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870</v>
      </c>
    </row>
    <row r="15" spans="1:39" ht="15">
      <c r="A15" s="5" t="s">
        <v>19</v>
      </c>
      <c r="B15" s="9" t="s">
        <v>23</v>
      </c>
      <c r="C15" s="10">
        <v>2641.033496</v>
      </c>
      <c r="D15" s="10">
        <v>1097.944438</v>
      </c>
      <c r="E15" s="10">
        <v>473.532549</v>
      </c>
      <c r="F15" s="10">
        <v>256.821521</v>
      </c>
      <c r="G15" s="10">
        <v>216.711028</v>
      </c>
      <c r="H15" s="10">
        <v>544.623069</v>
      </c>
      <c r="I15" s="10">
        <v>354.71448200000003</v>
      </c>
      <c r="J15" s="10">
        <v>122.425566</v>
      </c>
      <c r="K15" s="10">
        <v>47.793392</v>
      </c>
      <c r="L15" s="10">
        <v>1455.6290479999998</v>
      </c>
      <c r="M15" s="10">
        <v>184.883737</v>
      </c>
      <c r="N15" s="10">
        <v>44.981475</v>
      </c>
      <c r="O15" s="10">
        <v>80.441857</v>
      </c>
      <c r="P15" s="10">
        <v>146.808905</v>
      </c>
      <c r="Q15" s="10">
        <v>382.482346</v>
      </c>
      <c r="R15" s="10">
        <v>183.139706</v>
      </c>
      <c r="S15" s="10">
        <v>25.43104</v>
      </c>
      <c r="T15" s="10">
        <v>17.376683</v>
      </c>
      <c r="U15" s="10">
        <v>73.188616</v>
      </c>
      <c r="V15" s="10">
        <v>316.894683</v>
      </c>
      <c r="W15" s="10">
        <v>177.41582</v>
      </c>
      <c r="X15" s="10">
        <v>177.245901</v>
      </c>
      <c r="Y15" s="10">
        <v>0.169919</v>
      </c>
      <c r="Z15" s="10">
        <v>0</v>
      </c>
      <c r="AA15" s="10">
        <v>79.957931</v>
      </c>
      <c r="AB15" s="10">
        <v>0</v>
      </c>
      <c r="AC15" s="10">
        <v>5.408531</v>
      </c>
      <c r="AD15" s="10">
        <v>74.5494</v>
      </c>
      <c r="AE15" s="10">
        <v>143.082889</v>
      </c>
      <c r="AF15" s="10">
        <v>4497.119184</v>
      </c>
      <c r="AG15" s="10">
        <v>129.142545</v>
      </c>
      <c r="AH15" s="10">
        <v>67.011667</v>
      </c>
      <c r="AI15" s="10">
        <v>0</v>
      </c>
      <c r="AJ15" s="10">
        <v>51.42</v>
      </c>
      <c r="AK15" s="10">
        <v>0</v>
      </c>
      <c r="AL15" s="10">
        <v>10.710878</v>
      </c>
      <c r="AM15" s="10">
        <v>4626.261729</v>
      </c>
    </row>
    <row r="16" spans="1:39" ht="15">
      <c r="A16" s="5" t="s">
        <v>20</v>
      </c>
      <c r="B16" s="11" t="s">
        <v>25</v>
      </c>
      <c r="C16" s="10">
        <v>113.86711102000001</v>
      </c>
      <c r="D16" s="10">
        <v>17.69982427</v>
      </c>
      <c r="E16" s="10">
        <v>25.6592537</v>
      </c>
      <c r="F16" s="10">
        <v>11.95336611</v>
      </c>
      <c r="G16" s="10">
        <v>13.70588759</v>
      </c>
      <c r="H16" s="10">
        <v>28.677707660000003</v>
      </c>
      <c r="I16" s="10">
        <v>21.42196827</v>
      </c>
      <c r="J16" s="10">
        <v>10.18919049</v>
      </c>
      <c r="K16" s="10">
        <v>10.21916663</v>
      </c>
      <c r="L16" s="10">
        <v>18.002435769999998</v>
      </c>
      <c r="M16" s="10">
        <v>12.720322269999999</v>
      </c>
      <c r="N16" s="10">
        <v>0.38171138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0.25821382</v>
      </c>
      <c r="V16" s="10">
        <v>4.6421883</v>
      </c>
      <c r="W16" s="10">
        <v>0</v>
      </c>
      <c r="X16" s="10">
        <v>0</v>
      </c>
      <c r="Y16" s="10">
        <v>0</v>
      </c>
      <c r="Z16" s="10">
        <v>0</v>
      </c>
      <c r="AA16" s="10">
        <v>8.85</v>
      </c>
      <c r="AB16" s="10">
        <v>0</v>
      </c>
      <c r="AC16" s="10">
        <v>0.15</v>
      </c>
      <c r="AD16" s="10">
        <v>8.7</v>
      </c>
      <c r="AE16" s="10">
        <v>1.26473015</v>
      </c>
      <c r="AF16" s="10">
        <v>141.98427694</v>
      </c>
      <c r="AG16" s="10">
        <v>0.378</v>
      </c>
      <c r="AH16" s="10">
        <v>0</v>
      </c>
      <c r="AI16" s="10">
        <v>0</v>
      </c>
      <c r="AJ16" s="10">
        <v>0</v>
      </c>
      <c r="AK16" s="10">
        <v>0</v>
      </c>
      <c r="AL16" s="10">
        <v>0.378</v>
      </c>
      <c r="AM16" s="10">
        <v>142.36227694</v>
      </c>
    </row>
    <row r="17" spans="1:39" ht="15">
      <c r="A17" s="5" t="s">
        <v>22</v>
      </c>
      <c r="B17" s="11" t="s">
        <v>27</v>
      </c>
      <c r="C17" s="10">
        <v>549.46</v>
      </c>
      <c r="D17" s="10">
        <v>0</v>
      </c>
      <c r="E17" s="10">
        <v>36.7</v>
      </c>
      <c r="F17" s="10">
        <v>8.32</v>
      </c>
      <c r="G17" s="10">
        <v>28.38</v>
      </c>
      <c r="H17" s="10">
        <v>505.41</v>
      </c>
      <c r="I17" s="10">
        <v>4.64</v>
      </c>
      <c r="J17" s="10">
        <v>2.71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549.46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549.46</v>
      </c>
    </row>
    <row r="18" spans="1:39" ht="15">
      <c r="A18" s="5" t="s">
        <v>24</v>
      </c>
      <c r="B18" s="9" t="s">
        <v>29</v>
      </c>
      <c r="C18" s="10">
        <v>2152.6005816911315</v>
      </c>
      <c r="D18" s="10">
        <v>875.8228071313105</v>
      </c>
      <c r="E18" s="10">
        <v>391.40039741251076</v>
      </c>
      <c r="F18" s="10">
        <v>211.88116965259866</v>
      </c>
      <c r="G18" s="10">
        <v>179.51922775991213</v>
      </c>
      <c r="H18" s="10">
        <v>453.6202745367849</v>
      </c>
      <c r="I18" s="10">
        <v>264.9612013639535</v>
      </c>
      <c r="J18" s="10">
        <v>111.09110845407994</v>
      </c>
      <c r="K18" s="10">
        <v>55.704792792491965</v>
      </c>
      <c r="L18" s="10">
        <v>1218.0449392349349</v>
      </c>
      <c r="M18" s="10">
        <v>271.2519702414181</v>
      </c>
      <c r="N18" s="10">
        <v>35.385413486385005</v>
      </c>
      <c r="O18" s="10">
        <v>44.52591643265898</v>
      </c>
      <c r="P18" s="10">
        <v>191.76761550192893</v>
      </c>
      <c r="Q18" s="10">
        <v>0</v>
      </c>
      <c r="R18" s="10">
        <v>149.94538130888805</v>
      </c>
      <c r="S18" s="10">
        <v>7.183398969999998</v>
      </c>
      <c r="T18" s="10">
        <v>0</v>
      </c>
      <c r="U18" s="10">
        <v>157.0995163741312</v>
      </c>
      <c r="V18" s="10">
        <v>360.88572691952464</v>
      </c>
      <c r="W18" s="10">
        <v>45.18179362000002</v>
      </c>
      <c r="X18" s="10">
        <v>45.18179362000002</v>
      </c>
      <c r="Y18" s="10">
        <v>0</v>
      </c>
      <c r="Z18" s="10">
        <v>0</v>
      </c>
      <c r="AA18" s="10">
        <v>40.428837155408</v>
      </c>
      <c r="AB18" s="10">
        <v>18.55604023</v>
      </c>
      <c r="AC18" s="10">
        <v>8.95293864</v>
      </c>
      <c r="AD18" s="10">
        <v>12.919858285407997</v>
      </c>
      <c r="AE18" s="10">
        <v>0</v>
      </c>
      <c r="AF18" s="10">
        <v>3456.2561517014747</v>
      </c>
      <c r="AG18" s="10">
        <v>47.439597837983996</v>
      </c>
      <c r="AH18" s="10">
        <v>0</v>
      </c>
      <c r="AI18" s="10">
        <v>0</v>
      </c>
      <c r="AJ18" s="10">
        <v>0</v>
      </c>
      <c r="AK18" s="10">
        <v>0</v>
      </c>
      <c r="AL18" s="10">
        <v>47.439597837983996</v>
      </c>
      <c r="AM18" s="10">
        <v>3503.6957495394586</v>
      </c>
    </row>
    <row r="19" spans="1:39" ht="15">
      <c r="A19" s="5" t="s">
        <v>26</v>
      </c>
      <c r="B19" s="9" t="s">
        <v>31</v>
      </c>
      <c r="C19" s="10">
        <v>4218.525143731789</v>
      </c>
      <c r="D19" s="10">
        <v>2992.93267857981</v>
      </c>
      <c r="E19" s="10">
        <v>504.68455546068793</v>
      </c>
      <c r="F19" s="10">
        <v>303.64982103469816</v>
      </c>
      <c r="G19" s="10">
        <v>201.03473442598977</v>
      </c>
      <c r="H19" s="10">
        <v>413.2478156747894</v>
      </c>
      <c r="I19" s="10">
        <v>203.8357867255904</v>
      </c>
      <c r="J19" s="10">
        <v>52.199865788111005</v>
      </c>
      <c r="K19" s="10">
        <v>51.62444150279999</v>
      </c>
      <c r="L19" s="10">
        <v>1253.1601759122236</v>
      </c>
      <c r="M19" s="10">
        <v>147.93807676952102</v>
      </c>
      <c r="N19" s="10">
        <v>31.79581383</v>
      </c>
      <c r="O19" s="10">
        <v>31.330877778666007</v>
      </c>
      <c r="P19" s="10">
        <v>63.961169237942</v>
      </c>
      <c r="Q19" s="10">
        <v>235.1315580276191</v>
      </c>
      <c r="R19" s="10">
        <v>30.3070847411</v>
      </c>
      <c r="S19" s="10">
        <v>79.66211674000003</v>
      </c>
      <c r="T19" s="10">
        <v>3.5165193104559997</v>
      </c>
      <c r="U19" s="10">
        <v>65.71678374904299</v>
      </c>
      <c r="V19" s="10">
        <v>563.8001757278765</v>
      </c>
      <c r="W19" s="10">
        <v>51.998101296583954</v>
      </c>
      <c r="X19" s="10">
        <v>51.998101296583954</v>
      </c>
      <c r="Y19" s="10">
        <v>0</v>
      </c>
      <c r="Z19" s="10">
        <v>0</v>
      </c>
      <c r="AA19" s="10">
        <v>390.4027811431129</v>
      </c>
      <c r="AB19" s="10">
        <v>283.82355706372795</v>
      </c>
      <c r="AC19" s="10">
        <v>40.84472727938499</v>
      </c>
      <c r="AD19" s="10">
        <v>65.7344968</v>
      </c>
      <c r="AE19" s="10">
        <v>47.46726500781201</v>
      </c>
      <c r="AF19" s="10">
        <v>5961.553467091522</v>
      </c>
      <c r="AG19" s="10">
        <v>128.540668573816</v>
      </c>
      <c r="AH19" s="10">
        <v>0</v>
      </c>
      <c r="AI19" s="10">
        <v>71.735876017544</v>
      </c>
      <c r="AJ19" s="10">
        <v>52.164792556272005</v>
      </c>
      <c r="AK19" s="10">
        <v>0</v>
      </c>
      <c r="AL19" s="10">
        <v>4.64</v>
      </c>
      <c r="AM19" s="10">
        <v>6090.094135665338</v>
      </c>
    </row>
    <row r="20" spans="1:39" ht="15">
      <c r="A20" s="5" t="s">
        <v>28</v>
      </c>
      <c r="B20" s="11" t="s">
        <v>33</v>
      </c>
      <c r="C20" s="10">
        <v>47.81</v>
      </c>
      <c r="D20" s="10">
        <v>10.54</v>
      </c>
      <c r="E20" s="10">
        <v>10.27</v>
      </c>
      <c r="F20" s="10">
        <v>6.59</v>
      </c>
      <c r="G20" s="10">
        <v>3.68</v>
      </c>
      <c r="H20" s="10">
        <v>20.33</v>
      </c>
      <c r="I20" s="10">
        <v>6.67</v>
      </c>
      <c r="J20" s="10">
        <v>0</v>
      </c>
      <c r="K20" s="10">
        <v>0</v>
      </c>
      <c r="L20" s="10">
        <v>3.37</v>
      </c>
      <c r="M20" s="10">
        <v>1.61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0.27</v>
      </c>
      <c r="V20" s="10">
        <v>1.49</v>
      </c>
      <c r="W20" s="10">
        <v>0.43</v>
      </c>
      <c r="X20" s="10">
        <v>0.43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51.61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51.61</v>
      </c>
    </row>
    <row r="21" spans="1:39" ht="15">
      <c r="A21" s="5" t="s">
        <v>30</v>
      </c>
      <c r="B21" s="9" t="s">
        <v>56</v>
      </c>
      <c r="C21" s="10">
        <v>18.18</v>
      </c>
      <c r="D21" s="10">
        <v>7.72</v>
      </c>
      <c r="E21" s="10">
        <v>1.27</v>
      </c>
      <c r="F21" s="10">
        <v>0.38</v>
      </c>
      <c r="G21" s="10">
        <v>0.89</v>
      </c>
      <c r="H21" s="10">
        <v>0</v>
      </c>
      <c r="I21" s="10">
        <v>9.19</v>
      </c>
      <c r="J21" s="10">
        <v>0</v>
      </c>
      <c r="K21" s="10">
        <v>0</v>
      </c>
      <c r="L21" s="10">
        <v>224.44000000000003</v>
      </c>
      <c r="M21" s="10">
        <v>1.33</v>
      </c>
      <c r="N21" s="10">
        <v>32.75</v>
      </c>
      <c r="O21" s="10">
        <v>28.66</v>
      </c>
      <c r="P21" s="10">
        <v>4.58</v>
      </c>
      <c r="Q21" s="10">
        <v>44.58</v>
      </c>
      <c r="R21" s="10">
        <v>12.26</v>
      </c>
      <c r="S21" s="10">
        <v>0.37</v>
      </c>
      <c r="T21" s="10">
        <v>0</v>
      </c>
      <c r="U21" s="10">
        <v>38.38</v>
      </c>
      <c r="V21" s="10">
        <v>61.53</v>
      </c>
      <c r="W21" s="10">
        <v>4.01</v>
      </c>
      <c r="X21" s="10">
        <v>1.83</v>
      </c>
      <c r="Y21" s="10">
        <v>2.1799999999999997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246.63000000000002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246.63000000000002</v>
      </c>
    </row>
    <row r="22" spans="1:39" ht="15">
      <c r="A22" s="5" t="s">
        <v>32</v>
      </c>
      <c r="B22" s="9" t="s">
        <v>35</v>
      </c>
      <c r="C22" s="10">
        <v>2292.0303099380208</v>
      </c>
      <c r="D22" s="10">
        <v>1123.1686813612173</v>
      </c>
      <c r="E22" s="10">
        <v>309.80538048679136</v>
      </c>
      <c r="F22" s="10">
        <v>131.24550478336477</v>
      </c>
      <c r="G22" s="10">
        <v>178.5598757034266</v>
      </c>
      <c r="H22" s="10">
        <v>414.0211323369321</v>
      </c>
      <c r="I22" s="10">
        <v>210.72036931652295</v>
      </c>
      <c r="J22" s="10">
        <v>180.457643426557</v>
      </c>
      <c r="K22" s="10">
        <v>53.85710301</v>
      </c>
      <c r="L22" s="10">
        <v>1165.0434882768407</v>
      </c>
      <c r="M22" s="10">
        <v>211.3389064088899</v>
      </c>
      <c r="N22" s="10">
        <v>44.941751339999996</v>
      </c>
      <c r="O22" s="10">
        <v>36.06465415211011</v>
      </c>
      <c r="P22" s="10">
        <v>125.84953197948899</v>
      </c>
      <c r="Q22" s="10">
        <v>201.66536202447406</v>
      </c>
      <c r="R22" s="10">
        <v>73.24138085961101</v>
      </c>
      <c r="S22" s="10">
        <v>22.628838860000002</v>
      </c>
      <c r="T22" s="10">
        <v>8.4377158593</v>
      </c>
      <c r="U22" s="10">
        <v>46.50097814837414</v>
      </c>
      <c r="V22" s="10">
        <v>394.3743686445924</v>
      </c>
      <c r="W22" s="10">
        <v>19.823974458931986</v>
      </c>
      <c r="X22" s="10">
        <v>19.823974458931986</v>
      </c>
      <c r="Y22" s="10">
        <v>0</v>
      </c>
      <c r="Z22" s="10">
        <v>0</v>
      </c>
      <c r="AA22" s="10">
        <v>84.279584585054</v>
      </c>
      <c r="AB22" s="10">
        <v>2.5364768</v>
      </c>
      <c r="AC22" s="10">
        <v>64.846317675054</v>
      </c>
      <c r="AD22" s="10">
        <v>16.896790109999998</v>
      </c>
      <c r="AE22" s="10">
        <v>35.38099610019999</v>
      </c>
      <c r="AF22" s="10">
        <v>3596.5583533590475</v>
      </c>
      <c r="AG22" s="10">
        <v>352.96765691</v>
      </c>
      <c r="AH22" s="10">
        <v>29.59105691</v>
      </c>
      <c r="AI22" s="10">
        <v>177.3766</v>
      </c>
      <c r="AJ22" s="10">
        <v>146</v>
      </c>
      <c r="AK22" s="10">
        <v>0</v>
      </c>
      <c r="AL22" s="10">
        <v>0</v>
      </c>
      <c r="AM22" s="10">
        <v>3949.5260102690477</v>
      </c>
    </row>
    <row r="23" spans="1:39" ht="15">
      <c r="A23" s="5" t="s">
        <v>34</v>
      </c>
      <c r="B23" s="9" t="s">
        <v>37</v>
      </c>
      <c r="C23" s="10">
        <v>6455.012779728868</v>
      </c>
      <c r="D23" s="10">
        <v>3836.4766374987325</v>
      </c>
      <c r="E23" s="10">
        <v>773.3296009857717</v>
      </c>
      <c r="F23" s="10">
        <v>393.77697398663963</v>
      </c>
      <c r="G23" s="10">
        <v>379.5526269991321</v>
      </c>
      <c r="H23" s="10">
        <v>961.5322065852697</v>
      </c>
      <c r="I23" s="10">
        <v>636.1820774227075</v>
      </c>
      <c r="J23" s="10">
        <v>132.30839685231928</v>
      </c>
      <c r="K23" s="10">
        <v>115.18386038406726</v>
      </c>
      <c r="L23" s="10">
        <v>2441.2654593004277</v>
      </c>
      <c r="M23" s="10">
        <v>337.0286410872819</v>
      </c>
      <c r="N23" s="10">
        <v>263.6211304117463</v>
      </c>
      <c r="O23" s="10">
        <v>74.70267645959551</v>
      </c>
      <c r="P23" s="10">
        <v>156.76968335983418</v>
      </c>
      <c r="Q23" s="10">
        <v>337.55867192716187</v>
      </c>
      <c r="R23" s="10">
        <v>122.26054636527991</v>
      </c>
      <c r="S23" s="10">
        <v>170.7678009672942</v>
      </c>
      <c r="T23" s="10">
        <v>32.34444736117407</v>
      </c>
      <c r="U23" s="10">
        <v>92.1038752513858</v>
      </c>
      <c r="V23" s="10">
        <v>854.1079861096738</v>
      </c>
      <c r="W23" s="10">
        <v>86.01662189908284</v>
      </c>
      <c r="X23" s="10">
        <v>36.73987667426619</v>
      </c>
      <c r="Y23" s="10">
        <v>3.999108907018294</v>
      </c>
      <c r="Z23" s="10">
        <v>45.27763631779834</v>
      </c>
      <c r="AA23" s="10">
        <v>156.78598169000003</v>
      </c>
      <c r="AB23" s="10">
        <v>119.00675176000001</v>
      </c>
      <c r="AC23" s="10">
        <v>27.50622923999999</v>
      </c>
      <c r="AD23" s="10">
        <v>10.273000689999998</v>
      </c>
      <c r="AE23" s="10">
        <v>25.629769089999996</v>
      </c>
      <c r="AF23" s="10">
        <v>9164.710611708377</v>
      </c>
      <c r="AG23" s="10">
        <v>83.4346602138</v>
      </c>
      <c r="AH23" s="10">
        <v>14.197619932199999</v>
      </c>
      <c r="AI23" s="10">
        <v>0</v>
      </c>
      <c r="AJ23" s="10">
        <v>69.2370402816</v>
      </c>
      <c r="AK23" s="10">
        <v>0</v>
      </c>
      <c r="AL23" s="10">
        <v>0</v>
      </c>
      <c r="AM23" s="10">
        <v>9248.145271922178</v>
      </c>
    </row>
    <row r="24" spans="1:39" ht="15">
      <c r="A24" s="5" t="s">
        <v>36</v>
      </c>
      <c r="B24" s="9" t="s">
        <v>39</v>
      </c>
      <c r="C24" s="10">
        <v>869.4455714100001</v>
      </c>
      <c r="D24" s="10">
        <v>666.98171134</v>
      </c>
      <c r="E24" s="10">
        <v>202.46386007</v>
      </c>
      <c r="F24" s="10">
        <v>202.46386007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869.4455714100001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869.4455714100001</v>
      </c>
    </row>
    <row r="25" spans="1:39" ht="15">
      <c r="A25" s="5" t="s">
        <v>38</v>
      </c>
      <c r="B25" s="12" t="s">
        <v>41</v>
      </c>
      <c r="C25" s="10">
        <v>1058.42</v>
      </c>
      <c r="D25" s="10">
        <v>963.05</v>
      </c>
      <c r="E25" s="10">
        <v>84.8</v>
      </c>
      <c r="F25" s="10">
        <v>84.8</v>
      </c>
      <c r="G25" s="10">
        <v>0</v>
      </c>
      <c r="H25" s="10">
        <v>0</v>
      </c>
      <c r="I25" s="10">
        <v>0</v>
      </c>
      <c r="J25" s="10">
        <v>0</v>
      </c>
      <c r="K25" s="10">
        <v>10.57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1058.42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1058.42</v>
      </c>
    </row>
    <row r="26" spans="1:39" ht="15">
      <c r="A26" s="5" t="s">
        <v>40</v>
      </c>
      <c r="B26" s="9" t="s">
        <v>57</v>
      </c>
      <c r="C26" s="10">
        <v>3082.7100000000005</v>
      </c>
      <c r="D26" s="10">
        <v>1882.23</v>
      </c>
      <c r="E26" s="10">
        <v>423.85</v>
      </c>
      <c r="F26" s="10">
        <v>208.63</v>
      </c>
      <c r="G26" s="10">
        <v>215.22</v>
      </c>
      <c r="H26" s="10">
        <v>482.51</v>
      </c>
      <c r="I26" s="10">
        <v>237.48000000000002</v>
      </c>
      <c r="J26" s="10">
        <v>48.43</v>
      </c>
      <c r="K26" s="10">
        <v>8.209999999999999</v>
      </c>
      <c r="L26" s="10">
        <v>2244.74</v>
      </c>
      <c r="M26" s="10">
        <v>114.66</v>
      </c>
      <c r="N26" s="10">
        <v>802.28</v>
      </c>
      <c r="O26" s="10">
        <v>121.8</v>
      </c>
      <c r="P26" s="10">
        <v>135.6</v>
      </c>
      <c r="Q26" s="10">
        <v>165.04</v>
      </c>
      <c r="R26" s="10">
        <v>29.84</v>
      </c>
      <c r="S26" s="10">
        <v>96.97</v>
      </c>
      <c r="T26" s="10">
        <v>6.140000000000001</v>
      </c>
      <c r="U26" s="10">
        <v>114.12</v>
      </c>
      <c r="V26" s="10">
        <v>658.28</v>
      </c>
      <c r="W26" s="10">
        <v>35.33</v>
      </c>
      <c r="X26" s="10">
        <v>35.33</v>
      </c>
      <c r="Y26" s="10">
        <v>0</v>
      </c>
      <c r="Z26" s="10">
        <v>0</v>
      </c>
      <c r="AA26" s="10">
        <v>25.54</v>
      </c>
      <c r="AB26" s="10">
        <v>1.58</v>
      </c>
      <c r="AC26" s="10">
        <v>8.47</v>
      </c>
      <c r="AD26" s="10">
        <v>15.5</v>
      </c>
      <c r="AE26" s="10">
        <v>0.67</v>
      </c>
      <c r="AF26" s="10">
        <v>5388.98</v>
      </c>
      <c r="AG26" s="10">
        <v>0.47</v>
      </c>
      <c r="AH26" s="10">
        <v>0</v>
      </c>
      <c r="AI26" s="10">
        <v>0</v>
      </c>
      <c r="AJ26" s="10">
        <v>0</v>
      </c>
      <c r="AK26" s="10">
        <v>0</v>
      </c>
      <c r="AL26" s="10">
        <v>0.47</v>
      </c>
      <c r="AM26" s="10">
        <v>5389.45</v>
      </c>
    </row>
    <row r="27" spans="1:39" ht="15">
      <c r="A27" s="5" t="s">
        <v>42</v>
      </c>
      <c r="B27" s="9" t="s">
        <v>43</v>
      </c>
      <c r="C27" s="10">
        <v>915.9200000000001</v>
      </c>
      <c r="D27" s="10">
        <v>1.9</v>
      </c>
      <c r="E27" s="10">
        <v>108.43</v>
      </c>
      <c r="F27" s="10">
        <v>0</v>
      </c>
      <c r="G27" s="10">
        <v>108.43</v>
      </c>
      <c r="H27" s="10">
        <v>704.24</v>
      </c>
      <c r="I27" s="10">
        <v>93.4</v>
      </c>
      <c r="J27" s="10">
        <v>7.95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915.9200000000001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915.9200000000001</v>
      </c>
    </row>
    <row r="28" spans="1:39" ht="15">
      <c r="A28" s="5" t="s">
        <v>44</v>
      </c>
      <c r="B28" s="9" t="s">
        <v>45</v>
      </c>
      <c r="C28" s="10">
        <v>693.5895749999999</v>
      </c>
      <c r="D28" s="10">
        <v>150.949568</v>
      </c>
      <c r="E28" s="10">
        <v>116.89925</v>
      </c>
      <c r="F28" s="10">
        <v>28.463991</v>
      </c>
      <c r="G28" s="10">
        <v>88.435259</v>
      </c>
      <c r="H28" s="10">
        <v>187.67814399999997</v>
      </c>
      <c r="I28" s="10">
        <v>105.409196</v>
      </c>
      <c r="J28" s="10">
        <v>130.809611</v>
      </c>
      <c r="K28" s="10">
        <v>1.8438059999999998</v>
      </c>
      <c r="L28" s="10">
        <v>969.734645</v>
      </c>
      <c r="M28" s="10">
        <v>316.03903</v>
      </c>
      <c r="N28" s="10">
        <v>314.564915</v>
      </c>
      <c r="O28" s="10">
        <v>13.332434999999998</v>
      </c>
      <c r="P28" s="10">
        <v>14.834871</v>
      </c>
      <c r="Q28" s="10">
        <v>102.84987000000001</v>
      </c>
      <c r="R28" s="10">
        <v>3.3121910000000003</v>
      </c>
      <c r="S28" s="10">
        <v>8.007043</v>
      </c>
      <c r="T28" s="10">
        <v>1.495547</v>
      </c>
      <c r="U28" s="10">
        <v>99.696205</v>
      </c>
      <c r="V28" s="10">
        <v>95.60253800000001</v>
      </c>
      <c r="W28" s="10">
        <v>110.18410999999999</v>
      </c>
      <c r="X28" s="10">
        <v>67.976524</v>
      </c>
      <c r="Y28" s="10">
        <v>41.992025</v>
      </c>
      <c r="Z28" s="10">
        <v>0.215561</v>
      </c>
      <c r="AA28" s="10">
        <v>96.95147</v>
      </c>
      <c r="AB28" s="10">
        <v>92.39579599999999</v>
      </c>
      <c r="AC28" s="10">
        <v>4.555674</v>
      </c>
      <c r="AD28" s="10">
        <v>0</v>
      </c>
      <c r="AE28" s="10">
        <v>0</v>
      </c>
      <c r="AF28" s="10">
        <v>1870.4597999999999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1870.4597999999999</v>
      </c>
    </row>
    <row r="29" spans="1:39" ht="15">
      <c r="A29" s="5" t="s">
        <v>46</v>
      </c>
      <c r="B29" s="9" t="s">
        <v>47</v>
      </c>
      <c r="C29" s="10">
        <v>51.45</v>
      </c>
      <c r="D29" s="10">
        <v>27.48</v>
      </c>
      <c r="E29" s="10">
        <v>13.47</v>
      </c>
      <c r="F29" s="10">
        <v>8.65</v>
      </c>
      <c r="G29" s="10">
        <v>4.82</v>
      </c>
      <c r="H29" s="10">
        <v>2.6</v>
      </c>
      <c r="I29" s="10">
        <v>1.47</v>
      </c>
      <c r="J29" s="10">
        <v>6.23</v>
      </c>
      <c r="K29" s="10">
        <v>0.2</v>
      </c>
      <c r="L29" s="10">
        <v>28.899999999999995</v>
      </c>
      <c r="M29" s="10">
        <v>1.43</v>
      </c>
      <c r="N29" s="10">
        <v>6.85</v>
      </c>
      <c r="O29" s="10">
        <v>1.83</v>
      </c>
      <c r="P29" s="10">
        <v>0.06</v>
      </c>
      <c r="Q29" s="10">
        <v>0</v>
      </c>
      <c r="R29" s="10">
        <v>0.27</v>
      </c>
      <c r="S29" s="10">
        <v>3.85</v>
      </c>
      <c r="T29" s="10">
        <v>0.11</v>
      </c>
      <c r="U29" s="10">
        <v>0.11</v>
      </c>
      <c r="V29" s="10">
        <v>14.39</v>
      </c>
      <c r="W29" s="10">
        <v>0.24000000000000002</v>
      </c>
      <c r="X29" s="10">
        <v>0.23</v>
      </c>
      <c r="Y29" s="10">
        <v>0</v>
      </c>
      <c r="Z29" s="10">
        <v>0.01</v>
      </c>
      <c r="AA29" s="10">
        <v>0</v>
      </c>
      <c r="AB29" s="10">
        <v>0</v>
      </c>
      <c r="AC29" s="10">
        <v>0</v>
      </c>
      <c r="AD29" s="10">
        <v>0</v>
      </c>
      <c r="AE29" s="10">
        <v>7.84</v>
      </c>
      <c r="AF29" s="10">
        <v>88.42999999999999</v>
      </c>
      <c r="AG29" s="10">
        <v>3.73</v>
      </c>
      <c r="AH29" s="10">
        <v>0</v>
      </c>
      <c r="AI29" s="10">
        <v>0.66</v>
      </c>
      <c r="AJ29" s="10">
        <v>0</v>
      </c>
      <c r="AK29" s="10">
        <v>1</v>
      </c>
      <c r="AL29" s="10">
        <v>2.07</v>
      </c>
      <c r="AM29" s="10">
        <v>92.16</v>
      </c>
    </row>
    <row r="30" spans="1:39" ht="15">
      <c r="A30" s="5" t="s">
        <v>48</v>
      </c>
      <c r="B30" s="9" t="s">
        <v>49</v>
      </c>
      <c r="C30" s="10">
        <v>23.801</v>
      </c>
      <c r="D30" s="10">
        <v>1.271</v>
      </c>
      <c r="E30" s="10">
        <v>13.316</v>
      </c>
      <c r="F30" s="10">
        <v>0.15</v>
      </c>
      <c r="G30" s="10">
        <v>13.166</v>
      </c>
      <c r="H30" s="10">
        <v>4.595</v>
      </c>
      <c r="I30" s="10">
        <v>4.279</v>
      </c>
      <c r="J30" s="10">
        <v>0</v>
      </c>
      <c r="K30" s="10">
        <v>0.34</v>
      </c>
      <c r="L30" s="10">
        <v>927.1859999999999</v>
      </c>
      <c r="M30" s="10">
        <v>51.416</v>
      </c>
      <c r="N30" s="10">
        <v>63.666</v>
      </c>
      <c r="O30" s="10">
        <v>100.946</v>
      </c>
      <c r="P30" s="10">
        <v>34.983</v>
      </c>
      <c r="Q30" s="10">
        <v>124.205</v>
      </c>
      <c r="R30" s="10">
        <v>8.258</v>
      </c>
      <c r="S30" s="10">
        <v>401.789</v>
      </c>
      <c r="T30" s="10">
        <v>0</v>
      </c>
      <c r="U30" s="10">
        <v>4.014</v>
      </c>
      <c r="V30" s="10">
        <v>137.909</v>
      </c>
      <c r="W30" s="10">
        <v>2.692</v>
      </c>
      <c r="X30" s="10">
        <v>1.29</v>
      </c>
      <c r="Y30" s="10">
        <v>1.402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953.679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953.679</v>
      </c>
    </row>
    <row r="31" spans="1:39" ht="15">
      <c r="A31" s="5" t="s">
        <v>50</v>
      </c>
      <c r="B31" s="13" t="s">
        <v>51</v>
      </c>
      <c r="C31" s="10">
        <v>5036.66176599</v>
      </c>
      <c r="D31" s="10">
        <v>5000.88</v>
      </c>
      <c r="E31" s="10">
        <v>35.781765990000075</v>
      </c>
      <c r="F31" s="10">
        <v>35.11539331000007</v>
      </c>
      <c r="G31" s="10">
        <v>0.6663726799999999</v>
      </c>
      <c r="H31" s="10">
        <v>0</v>
      </c>
      <c r="I31" s="10">
        <v>0</v>
      </c>
      <c r="J31" s="10">
        <v>0</v>
      </c>
      <c r="K31" s="10">
        <v>0</v>
      </c>
      <c r="L31" s="10">
        <v>0.22778095999999998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0.10845996</v>
      </c>
      <c r="V31" s="10">
        <v>0.119321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5036.88954695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5036.88954695</v>
      </c>
    </row>
    <row r="32" spans="1:39" ht="15">
      <c r="A32" s="14"/>
      <c r="B32" s="15" t="s">
        <v>104</v>
      </c>
      <c r="C32" s="10">
        <v>45619.213375539686</v>
      </c>
      <c r="D32" s="10">
        <v>26710.683434378752</v>
      </c>
      <c r="E32" s="10">
        <v>6579.082472663058</v>
      </c>
      <c r="F32" s="10">
        <v>3963.1649699570353</v>
      </c>
      <c r="G32" s="10">
        <v>2615.9175027060223</v>
      </c>
      <c r="H32" s="10">
        <v>7226.056560550395</v>
      </c>
      <c r="I32" s="10">
        <v>3638.5305039870464</v>
      </c>
      <c r="J32" s="10">
        <v>1024.0153568210671</v>
      </c>
      <c r="K32" s="10">
        <v>440.85022215935925</v>
      </c>
      <c r="L32" s="10">
        <v>17490.159797428845</v>
      </c>
      <c r="M32" s="10">
        <v>3252.796619932611</v>
      </c>
      <c r="N32" s="10">
        <v>3234.8437097576602</v>
      </c>
      <c r="O32" s="10">
        <v>659.9526551374686</v>
      </c>
      <c r="P32" s="10">
        <v>997.376812409194</v>
      </c>
      <c r="Q32" s="10">
        <v>2065.5489158792548</v>
      </c>
      <c r="R32" s="10">
        <v>698.785470934879</v>
      </c>
      <c r="S32" s="10">
        <v>1071.6694132082446</v>
      </c>
      <c r="T32" s="10">
        <v>231.49963840093017</v>
      </c>
      <c r="U32" s="10">
        <v>881.7362542369341</v>
      </c>
      <c r="V32" s="10">
        <v>4395.940307531667</v>
      </c>
      <c r="W32" s="10">
        <v>730.2968802163022</v>
      </c>
      <c r="X32" s="10">
        <v>569.5548677497821</v>
      </c>
      <c r="Y32" s="10">
        <v>86.3903862870183</v>
      </c>
      <c r="Z32" s="10">
        <v>74.35162617950161</v>
      </c>
      <c r="AA32" s="10">
        <v>958.712691753575</v>
      </c>
      <c r="AB32" s="10">
        <v>552.559841453728</v>
      </c>
      <c r="AC32" s="10">
        <v>194.80930445443897</v>
      </c>
      <c r="AD32" s="10">
        <v>211.353545845408</v>
      </c>
      <c r="AE32" s="10">
        <v>352.34091582801204</v>
      </c>
      <c r="AF32" s="10">
        <v>65150.71366076642</v>
      </c>
      <c r="AG32" s="10">
        <v>746.1031285355999</v>
      </c>
      <c r="AH32" s="10">
        <v>110.80034384220001</v>
      </c>
      <c r="AI32" s="10">
        <v>249.77247601754397</v>
      </c>
      <c r="AJ32" s="10">
        <v>318.821832837872</v>
      </c>
      <c r="AK32" s="10">
        <v>1</v>
      </c>
      <c r="AL32" s="10">
        <v>65.708475837984</v>
      </c>
      <c r="AM32" s="10">
        <v>65896.81678930203</v>
      </c>
    </row>
    <row r="33" spans="1:39" ht="15">
      <c r="A33" s="16"/>
      <c r="B33" s="16"/>
      <c r="C33" s="10"/>
      <c r="D33" s="10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8" customFormat="1" ht="18">
      <c r="A34" s="80" t="s">
        <v>100</v>
      </c>
      <c r="B34" s="81"/>
      <c r="C34" s="17">
        <v>58473.6</v>
      </c>
      <c r="D34" s="17">
        <v>34288.1</v>
      </c>
      <c r="E34" s="17">
        <v>9045.900000000001</v>
      </c>
      <c r="F34" s="17">
        <v>5654.2</v>
      </c>
      <c r="G34" s="17">
        <v>3391.7</v>
      </c>
      <c r="H34" s="17">
        <v>9303.800000000001</v>
      </c>
      <c r="I34" s="17">
        <v>3955.2</v>
      </c>
      <c r="J34" s="17">
        <v>1332.5</v>
      </c>
      <c r="K34" s="17">
        <v>548.1</v>
      </c>
      <c r="L34" s="17">
        <v>20752.8</v>
      </c>
      <c r="M34" s="17">
        <v>3677.5</v>
      </c>
      <c r="N34" s="17">
        <v>5193.700000000001</v>
      </c>
      <c r="O34" s="17">
        <v>722.6999999999999</v>
      </c>
      <c r="P34" s="17">
        <v>1043.4</v>
      </c>
      <c r="Q34" s="17">
        <v>2176.7</v>
      </c>
      <c r="R34" s="17">
        <v>730.4</v>
      </c>
      <c r="S34" s="17">
        <v>1165.7</v>
      </c>
      <c r="T34" s="17">
        <v>268.4</v>
      </c>
      <c r="U34" s="17">
        <v>944.5999999999999</v>
      </c>
      <c r="V34" s="17">
        <v>4829.599999999999</v>
      </c>
      <c r="W34" s="17">
        <v>966.4000000000001</v>
      </c>
      <c r="X34" s="17">
        <v>753.5</v>
      </c>
      <c r="Y34" s="17">
        <v>114.3</v>
      </c>
      <c r="Z34" s="17">
        <v>98.7</v>
      </c>
      <c r="AA34" s="17">
        <v>1008.4</v>
      </c>
      <c r="AB34" s="17">
        <v>580.9000000000001</v>
      </c>
      <c r="AC34" s="17">
        <v>205.9</v>
      </c>
      <c r="AD34" s="17">
        <v>221.6</v>
      </c>
      <c r="AE34" s="17">
        <v>446.2</v>
      </c>
      <c r="AF34" s="17">
        <v>81647.2</v>
      </c>
      <c r="AG34" s="17">
        <v>949.7</v>
      </c>
      <c r="AH34" s="17">
        <v>141</v>
      </c>
      <c r="AI34" s="17">
        <v>318</v>
      </c>
      <c r="AJ34" s="17">
        <v>405.8</v>
      </c>
      <c r="AK34" s="17">
        <v>1.3</v>
      </c>
      <c r="AL34" s="17">
        <v>83.6</v>
      </c>
      <c r="AM34" s="17">
        <v>82597</v>
      </c>
    </row>
    <row r="35" spans="1:39" s="18" customFormat="1" ht="18">
      <c r="A35" s="80" t="s">
        <v>101</v>
      </c>
      <c r="B35" s="81"/>
      <c r="C35" s="17">
        <v>47336.8</v>
      </c>
      <c r="D35" s="17">
        <v>25630.3</v>
      </c>
      <c r="E35" s="17">
        <v>7727.5</v>
      </c>
      <c r="F35" s="17">
        <v>4918.8</v>
      </c>
      <c r="G35" s="17">
        <v>2808.7</v>
      </c>
      <c r="H35" s="17">
        <v>8647</v>
      </c>
      <c r="I35" s="17">
        <v>3528.6</v>
      </c>
      <c r="J35" s="17">
        <v>1359.1</v>
      </c>
      <c r="K35" s="17">
        <v>444.2</v>
      </c>
      <c r="L35" s="17">
        <v>17568.054507328106</v>
      </c>
      <c r="M35" s="17">
        <v>2530</v>
      </c>
      <c r="N35" s="17">
        <v>4393.5</v>
      </c>
      <c r="O35" s="17">
        <v>710.4</v>
      </c>
      <c r="P35" s="17">
        <v>879</v>
      </c>
      <c r="Q35" s="17">
        <v>1929.2</v>
      </c>
      <c r="R35" s="17">
        <v>700.3</v>
      </c>
      <c r="S35" s="17">
        <v>838.1</v>
      </c>
      <c r="T35" s="17">
        <v>253.5</v>
      </c>
      <c r="U35" s="17">
        <v>768.4</v>
      </c>
      <c r="V35" s="17">
        <v>4565.6</v>
      </c>
      <c r="W35" s="17">
        <v>880.0541410007752</v>
      </c>
      <c r="X35" s="17">
        <v>661.383825791221</v>
      </c>
      <c r="Y35" s="17">
        <v>149.7249946246272</v>
      </c>
      <c r="Z35" s="17">
        <v>68.94532058492709</v>
      </c>
      <c r="AA35" s="17">
        <v>756.5195586171952</v>
      </c>
      <c r="AB35" s="17">
        <v>343.1</v>
      </c>
      <c r="AC35" s="17">
        <v>217.8</v>
      </c>
      <c r="AD35" s="17">
        <v>195.59021454804684</v>
      </c>
      <c r="AE35" s="17">
        <v>373.2</v>
      </c>
      <c r="AF35" s="17">
        <v>66914.8</v>
      </c>
      <c r="AG35" s="17">
        <v>909.4</v>
      </c>
      <c r="AH35" s="17">
        <v>251.3</v>
      </c>
      <c r="AI35" s="17">
        <v>258</v>
      </c>
      <c r="AJ35" s="17">
        <v>157.1</v>
      </c>
      <c r="AK35" s="17">
        <v>137.6</v>
      </c>
      <c r="AL35" s="17">
        <v>105.3</v>
      </c>
      <c r="AM35" s="17">
        <v>67824.1</v>
      </c>
    </row>
    <row r="36" spans="1:39" s="18" customFormat="1" ht="18">
      <c r="A36" s="82" t="s">
        <v>102</v>
      </c>
      <c r="B36" s="81"/>
      <c r="C36" s="19">
        <v>0.2352672761994895</v>
      </c>
      <c r="D36" s="19">
        <v>0.3377954998575904</v>
      </c>
      <c r="E36" s="19">
        <v>0.17061145260433536</v>
      </c>
      <c r="F36" s="19">
        <v>0.1495080100837602</v>
      </c>
      <c r="G36" s="19">
        <v>0.20756933812795958</v>
      </c>
      <c r="H36" s="19">
        <v>0.07595697929917904</v>
      </c>
      <c r="I36" s="19">
        <v>0.12089780649549393</v>
      </c>
      <c r="J36" s="19">
        <v>-0.0195717754396291</v>
      </c>
      <c r="K36" s="19">
        <v>0.2339036470058533</v>
      </c>
      <c r="L36" s="19">
        <v>0.1812804879073804</v>
      </c>
      <c r="M36" s="19">
        <v>0.4522023549784822</v>
      </c>
      <c r="N36" s="19">
        <v>0.18185068848738112</v>
      </c>
      <c r="O36" s="19">
        <v>0.01650069165176509</v>
      </c>
      <c r="P36" s="19">
        <v>0.18587280109743154</v>
      </c>
      <c r="Q36" s="19">
        <v>0.1272298049124205</v>
      </c>
      <c r="R36" s="19">
        <v>0.041927882996411696</v>
      </c>
      <c r="S36" s="19">
        <v>0.3904464467107</v>
      </c>
      <c r="T36" s="19">
        <v>0.05764856308315371</v>
      </c>
      <c r="U36" s="19">
        <v>0.228040770246197</v>
      </c>
      <c r="V36" s="19">
        <v>0.05687442436918448</v>
      </c>
      <c r="W36" s="19">
        <v>0.09811425794898776</v>
      </c>
      <c r="X36" s="19">
        <v>0.13927793607377578</v>
      </c>
      <c r="Y36" s="19">
        <v>-0.23660040672194077</v>
      </c>
      <c r="Z36" s="19">
        <v>0.4315692372250412</v>
      </c>
      <c r="AA36" s="19">
        <v>0.33294637067044847</v>
      </c>
      <c r="AB36" s="19">
        <v>0.7014523730857878</v>
      </c>
      <c r="AC36" s="19">
        <v>-0.05292430993545831</v>
      </c>
      <c r="AD36" s="19">
        <v>0.13298101600867068</v>
      </c>
      <c r="AE36" s="19">
        <v>0.19560557341907825</v>
      </c>
      <c r="AF36" s="19">
        <v>0.22016654013760772</v>
      </c>
      <c r="AG36" s="19">
        <v>0.04431493292280632</v>
      </c>
      <c r="AH36" s="19">
        <v>-0.4389176283326701</v>
      </c>
      <c r="AI36" s="19">
        <v>0.23255813953488372</v>
      </c>
      <c r="AJ36" s="19">
        <v>1.583068109484405</v>
      </c>
      <c r="AK36" s="19">
        <v>-0.9905523255813953</v>
      </c>
      <c r="AL36" s="19">
        <v>-0.20607787274453945</v>
      </c>
      <c r="AM36" s="19">
        <v>0.21781195769645292</v>
      </c>
    </row>
    <row r="38" spans="1:3" ht="17.25">
      <c r="A38" s="99" t="s">
        <v>103</v>
      </c>
      <c r="C38" s="20"/>
    </row>
    <row r="39" ht="15.75" thickBot="1"/>
    <row r="40" spans="1:39" s="4" customFormat="1" ht="61.5" customHeight="1" thickBot="1">
      <c r="A40" s="95" t="s">
        <v>62</v>
      </c>
      <c r="B40" s="96" t="s">
        <v>63</v>
      </c>
      <c r="C40" s="96" t="s">
        <v>64</v>
      </c>
      <c r="D40" s="96" t="s">
        <v>65</v>
      </c>
      <c r="E40" s="96" t="s">
        <v>66</v>
      </c>
      <c r="F40" s="97" t="s">
        <v>67</v>
      </c>
      <c r="G40" s="97" t="s">
        <v>68</v>
      </c>
      <c r="H40" s="96" t="s">
        <v>69</v>
      </c>
      <c r="I40" s="96" t="s">
        <v>70</v>
      </c>
      <c r="J40" s="96" t="s">
        <v>71</v>
      </c>
      <c r="K40" s="96" t="s">
        <v>72</v>
      </c>
      <c r="L40" s="96" t="s">
        <v>73</v>
      </c>
      <c r="M40" s="96" t="s">
        <v>74</v>
      </c>
      <c r="N40" s="96" t="s">
        <v>75</v>
      </c>
      <c r="O40" s="96" t="s">
        <v>76</v>
      </c>
      <c r="P40" s="96" t="s">
        <v>77</v>
      </c>
      <c r="Q40" s="96" t="s">
        <v>78</v>
      </c>
      <c r="R40" s="96" t="s">
        <v>79</v>
      </c>
      <c r="S40" s="96" t="s">
        <v>80</v>
      </c>
      <c r="T40" s="96" t="s">
        <v>81</v>
      </c>
      <c r="U40" s="96" t="s">
        <v>82</v>
      </c>
      <c r="V40" s="96" t="s">
        <v>83</v>
      </c>
      <c r="W40" s="96" t="s">
        <v>0</v>
      </c>
      <c r="X40" s="96" t="s">
        <v>84</v>
      </c>
      <c r="Y40" s="96" t="s">
        <v>85</v>
      </c>
      <c r="Z40" s="96" t="s">
        <v>86</v>
      </c>
      <c r="AA40" s="96" t="s">
        <v>87</v>
      </c>
      <c r="AB40" s="96" t="s">
        <v>88</v>
      </c>
      <c r="AC40" s="96" t="s">
        <v>89</v>
      </c>
      <c r="AD40" s="96" t="s">
        <v>90</v>
      </c>
      <c r="AE40" s="96" t="s">
        <v>91</v>
      </c>
      <c r="AF40" s="96" t="s">
        <v>92</v>
      </c>
      <c r="AG40" s="96" t="s">
        <v>93</v>
      </c>
      <c r="AH40" s="96" t="s">
        <v>94</v>
      </c>
      <c r="AI40" s="96" t="s">
        <v>95</v>
      </c>
      <c r="AJ40" s="96" t="s">
        <v>96</v>
      </c>
      <c r="AK40" s="96" t="s">
        <v>97</v>
      </c>
      <c r="AL40" s="96" t="s">
        <v>98</v>
      </c>
      <c r="AM40" s="98" t="s">
        <v>99</v>
      </c>
    </row>
    <row r="41" spans="1:39" ht="15">
      <c r="A41" s="21" t="s">
        <v>1</v>
      </c>
      <c r="B41" s="9" t="s">
        <v>2</v>
      </c>
      <c r="C41" s="22">
        <v>3</v>
      </c>
      <c r="D41" s="22">
        <v>3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268</v>
      </c>
      <c r="M41" s="22">
        <v>2</v>
      </c>
      <c r="N41" s="22">
        <v>19</v>
      </c>
      <c r="O41" s="22">
        <v>10</v>
      </c>
      <c r="P41" s="22">
        <v>15</v>
      </c>
      <c r="Q41" s="22">
        <v>57</v>
      </c>
      <c r="R41" s="22">
        <v>1</v>
      </c>
      <c r="S41" s="22">
        <v>0</v>
      </c>
      <c r="T41" s="22">
        <v>0</v>
      </c>
      <c r="U41" s="22">
        <v>164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1</v>
      </c>
      <c r="AB41" s="22">
        <v>0</v>
      </c>
      <c r="AC41" s="22">
        <v>0</v>
      </c>
      <c r="AD41" s="22">
        <v>1</v>
      </c>
      <c r="AE41" s="22">
        <v>0</v>
      </c>
      <c r="AF41" s="22">
        <v>272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272</v>
      </c>
    </row>
    <row r="42" spans="1:39" ht="15">
      <c r="A42" s="21" t="s">
        <v>3</v>
      </c>
      <c r="B42" s="9" t="s">
        <v>4</v>
      </c>
      <c r="C42" s="22">
        <v>30028</v>
      </c>
      <c r="D42" s="22">
        <v>17896</v>
      </c>
      <c r="E42" s="22">
        <v>6683</v>
      </c>
      <c r="F42" s="22">
        <v>5949</v>
      </c>
      <c r="G42" s="22">
        <v>734</v>
      </c>
      <c r="H42" s="22">
        <v>2380</v>
      </c>
      <c r="I42" s="22">
        <v>2619</v>
      </c>
      <c r="J42" s="22">
        <v>224</v>
      </c>
      <c r="K42" s="22">
        <v>226</v>
      </c>
      <c r="L42" s="22">
        <v>2402</v>
      </c>
      <c r="M42" s="22">
        <v>726</v>
      </c>
      <c r="N42" s="22">
        <v>416</v>
      </c>
      <c r="O42" s="22">
        <v>84</v>
      </c>
      <c r="P42" s="22">
        <v>58</v>
      </c>
      <c r="Q42" s="22">
        <v>205</v>
      </c>
      <c r="R42" s="22">
        <v>97</v>
      </c>
      <c r="S42" s="22">
        <v>195</v>
      </c>
      <c r="T42" s="22">
        <v>7</v>
      </c>
      <c r="U42" s="22">
        <v>0</v>
      </c>
      <c r="V42" s="22">
        <v>614</v>
      </c>
      <c r="W42" s="22">
        <v>4</v>
      </c>
      <c r="X42" s="22">
        <v>4</v>
      </c>
      <c r="Y42" s="22">
        <v>0</v>
      </c>
      <c r="Z42" s="22">
        <v>0</v>
      </c>
      <c r="AA42" s="22">
        <v>1</v>
      </c>
      <c r="AB42" s="22">
        <v>1</v>
      </c>
      <c r="AC42" s="22">
        <v>0</v>
      </c>
      <c r="AD42" s="22">
        <v>0</v>
      </c>
      <c r="AE42" s="22">
        <v>0</v>
      </c>
      <c r="AF42" s="22">
        <v>32435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32435</v>
      </c>
    </row>
    <row r="43" spans="1:39" ht="15">
      <c r="A43" s="21" t="s">
        <v>5</v>
      </c>
      <c r="B43" s="9" t="s">
        <v>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1265</v>
      </c>
      <c r="M43" s="22">
        <v>1265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1265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1265</v>
      </c>
    </row>
    <row r="44" spans="1:39" ht="15">
      <c r="A44" s="21" t="s">
        <v>6</v>
      </c>
      <c r="B44" s="9" t="s">
        <v>9</v>
      </c>
      <c r="C44" s="22">
        <v>2132</v>
      </c>
      <c r="D44" s="22">
        <v>64</v>
      </c>
      <c r="E44" s="22">
        <v>90</v>
      </c>
      <c r="F44" s="22">
        <v>90</v>
      </c>
      <c r="G44" s="22">
        <v>0</v>
      </c>
      <c r="H44" s="22">
        <v>266</v>
      </c>
      <c r="I44" s="22">
        <v>1711</v>
      </c>
      <c r="J44" s="22">
        <v>0</v>
      </c>
      <c r="K44" s="22">
        <v>1</v>
      </c>
      <c r="L44" s="22">
        <v>4566</v>
      </c>
      <c r="M44" s="22">
        <v>201</v>
      </c>
      <c r="N44" s="22">
        <v>3113</v>
      </c>
      <c r="O44" s="22">
        <v>9</v>
      </c>
      <c r="P44" s="22">
        <v>0</v>
      </c>
      <c r="Q44" s="22">
        <v>0</v>
      </c>
      <c r="R44" s="22">
        <v>0</v>
      </c>
      <c r="S44" s="22">
        <v>1045</v>
      </c>
      <c r="T44" s="22">
        <v>0</v>
      </c>
      <c r="U44" s="22">
        <v>43</v>
      </c>
      <c r="V44" s="22">
        <v>155</v>
      </c>
      <c r="W44" s="22">
        <v>848</v>
      </c>
      <c r="X44" s="22">
        <v>835</v>
      </c>
      <c r="Y44" s="22">
        <v>7</v>
      </c>
      <c r="Z44" s="22">
        <v>6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7546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7546</v>
      </c>
    </row>
    <row r="45" spans="1:39" ht="15">
      <c r="A45" s="21" t="s">
        <v>8</v>
      </c>
      <c r="B45" s="9" t="s">
        <v>11</v>
      </c>
      <c r="C45" s="22">
        <v>117</v>
      </c>
      <c r="D45" s="22">
        <v>26</v>
      </c>
      <c r="E45" s="22">
        <v>0</v>
      </c>
      <c r="F45" s="22">
        <v>0</v>
      </c>
      <c r="G45" s="22">
        <v>0</v>
      </c>
      <c r="H45" s="22">
        <v>67</v>
      </c>
      <c r="I45" s="22">
        <v>22</v>
      </c>
      <c r="J45" s="22">
        <v>0</v>
      </c>
      <c r="K45" s="22">
        <v>2</v>
      </c>
      <c r="L45" s="22">
        <v>878</v>
      </c>
      <c r="M45" s="22">
        <v>37</v>
      </c>
      <c r="N45" s="22">
        <v>119</v>
      </c>
      <c r="O45" s="22">
        <v>3</v>
      </c>
      <c r="P45" s="22">
        <v>19</v>
      </c>
      <c r="Q45" s="22">
        <v>84</v>
      </c>
      <c r="R45" s="22">
        <v>0</v>
      </c>
      <c r="S45" s="22">
        <v>8</v>
      </c>
      <c r="T45" s="22">
        <v>0</v>
      </c>
      <c r="U45" s="22">
        <v>539</v>
      </c>
      <c r="V45" s="22">
        <v>69</v>
      </c>
      <c r="W45" s="22">
        <v>1</v>
      </c>
      <c r="X45" s="22">
        <v>1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1</v>
      </c>
      <c r="AF45" s="22">
        <v>997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997</v>
      </c>
    </row>
    <row r="46" spans="1:39" ht="15">
      <c r="A46" s="21" t="s">
        <v>10</v>
      </c>
      <c r="B46" s="9" t="s">
        <v>13</v>
      </c>
      <c r="C46" s="22">
        <v>36394</v>
      </c>
      <c r="D46" s="22">
        <v>21675</v>
      </c>
      <c r="E46" s="22">
        <v>8268</v>
      </c>
      <c r="F46" s="22">
        <v>6341</v>
      </c>
      <c r="G46" s="22">
        <v>1927</v>
      </c>
      <c r="H46" s="22">
        <v>2796</v>
      </c>
      <c r="I46" s="22">
        <v>3143</v>
      </c>
      <c r="J46" s="22">
        <v>66</v>
      </c>
      <c r="K46" s="22">
        <v>446</v>
      </c>
      <c r="L46" s="22">
        <v>17381</v>
      </c>
      <c r="M46" s="22">
        <v>4390</v>
      </c>
      <c r="N46" s="22">
        <v>1579</v>
      </c>
      <c r="O46" s="22">
        <v>221</v>
      </c>
      <c r="P46" s="22">
        <v>319</v>
      </c>
      <c r="Q46" s="22">
        <v>853</v>
      </c>
      <c r="R46" s="22">
        <v>263</v>
      </c>
      <c r="S46" s="22">
        <v>543</v>
      </c>
      <c r="T46" s="22">
        <v>2522</v>
      </c>
      <c r="U46" s="22">
        <v>934</v>
      </c>
      <c r="V46" s="22">
        <v>5757</v>
      </c>
      <c r="W46" s="22">
        <v>2552</v>
      </c>
      <c r="X46" s="22">
        <v>1360</v>
      </c>
      <c r="Y46" s="22">
        <v>504</v>
      </c>
      <c r="Z46" s="22">
        <v>688</v>
      </c>
      <c r="AA46" s="22">
        <v>96</v>
      </c>
      <c r="AB46" s="22">
        <v>10</v>
      </c>
      <c r="AC46" s="22">
        <v>72</v>
      </c>
      <c r="AD46" s="22">
        <v>14</v>
      </c>
      <c r="AE46" s="22">
        <v>0</v>
      </c>
      <c r="AF46" s="22">
        <v>56423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56423</v>
      </c>
    </row>
    <row r="47" spans="1:39" ht="15">
      <c r="A47" s="21" t="s">
        <v>12</v>
      </c>
      <c r="B47" s="11" t="s">
        <v>15</v>
      </c>
      <c r="C47" s="22">
        <v>4619</v>
      </c>
      <c r="D47" s="22">
        <v>2200</v>
      </c>
      <c r="E47" s="22">
        <v>2419</v>
      </c>
      <c r="F47" s="22">
        <v>2419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4619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4619</v>
      </c>
    </row>
    <row r="48" spans="1:39" ht="15">
      <c r="A48" s="21" t="s">
        <v>14</v>
      </c>
      <c r="B48" s="11" t="s">
        <v>17</v>
      </c>
      <c r="C48" s="22">
        <v>57771</v>
      </c>
      <c r="D48" s="22">
        <v>33748</v>
      </c>
      <c r="E48" s="22">
        <v>11493</v>
      </c>
      <c r="F48" s="22">
        <v>9669</v>
      </c>
      <c r="G48" s="22">
        <v>1824</v>
      </c>
      <c r="H48" s="22">
        <v>5525</v>
      </c>
      <c r="I48" s="22">
        <v>5950</v>
      </c>
      <c r="J48" s="22">
        <v>446</v>
      </c>
      <c r="K48" s="22">
        <v>609</v>
      </c>
      <c r="L48" s="22">
        <v>11190</v>
      </c>
      <c r="M48" s="22">
        <v>1435</v>
      </c>
      <c r="N48" s="22">
        <v>4215</v>
      </c>
      <c r="O48" s="22">
        <v>493</v>
      </c>
      <c r="P48" s="22">
        <v>212</v>
      </c>
      <c r="Q48" s="22">
        <v>298</v>
      </c>
      <c r="R48" s="22">
        <v>231</v>
      </c>
      <c r="S48" s="22">
        <v>812</v>
      </c>
      <c r="T48" s="22">
        <v>636</v>
      </c>
      <c r="U48" s="22">
        <v>374</v>
      </c>
      <c r="V48" s="22">
        <v>2484</v>
      </c>
      <c r="W48" s="22">
        <v>169</v>
      </c>
      <c r="X48" s="22">
        <v>139</v>
      </c>
      <c r="Y48" s="22">
        <v>1</v>
      </c>
      <c r="Z48" s="22">
        <v>29</v>
      </c>
      <c r="AA48" s="22">
        <v>85</v>
      </c>
      <c r="AB48" s="22">
        <v>3</v>
      </c>
      <c r="AC48" s="22">
        <v>82</v>
      </c>
      <c r="AD48" s="22">
        <v>0</v>
      </c>
      <c r="AE48" s="22">
        <v>1007</v>
      </c>
      <c r="AF48" s="22">
        <v>70222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70222</v>
      </c>
    </row>
    <row r="49" spans="1:39" ht="15">
      <c r="A49" s="21" t="s">
        <v>16</v>
      </c>
      <c r="B49" s="9" t="s">
        <v>58</v>
      </c>
      <c r="C49" s="22">
        <v>13349</v>
      </c>
      <c r="D49" s="22">
        <v>12387</v>
      </c>
      <c r="E49" s="22">
        <v>951</v>
      </c>
      <c r="F49" s="22">
        <v>919</v>
      </c>
      <c r="G49" s="22">
        <v>32</v>
      </c>
      <c r="H49" s="22">
        <v>0</v>
      </c>
      <c r="I49" s="22">
        <v>0</v>
      </c>
      <c r="J49" s="22">
        <v>0</v>
      </c>
      <c r="K49" s="22">
        <v>11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13349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13349</v>
      </c>
    </row>
    <row r="50" spans="1:39" ht="15">
      <c r="A50" s="21" t="s">
        <v>18</v>
      </c>
      <c r="B50" s="9" t="s">
        <v>21</v>
      </c>
      <c r="C50" s="22">
        <v>6331</v>
      </c>
      <c r="D50" s="22">
        <v>3975</v>
      </c>
      <c r="E50" s="22">
        <v>1092</v>
      </c>
      <c r="F50" s="22">
        <v>950</v>
      </c>
      <c r="G50" s="22">
        <v>142</v>
      </c>
      <c r="H50" s="22">
        <v>477</v>
      </c>
      <c r="I50" s="22">
        <v>696</v>
      </c>
      <c r="J50" s="22">
        <v>8</v>
      </c>
      <c r="K50" s="22">
        <v>83</v>
      </c>
      <c r="L50" s="22">
        <v>1055</v>
      </c>
      <c r="M50" s="22">
        <v>175</v>
      </c>
      <c r="N50" s="22">
        <v>37</v>
      </c>
      <c r="O50" s="22">
        <v>56</v>
      </c>
      <c r="P50" s="22">
        <v>11</v>
      </c>
      <c r="Q50" s="22">
        <v>38</v>
      </c>
      <c r="R50" s="22">
        <v>0</v>
      </c>
      <c r="S50" s="22">
        <v>94</v>
      </c>
      <c r="T50" s="22">
        <v>95</v>
      </c>
      <c r="U50" s="22">
        <v>98</v>
      </c>
      <c r="V50" s="22">
        <v>451</v>
      </c>
      <c r="W50" s="22">
        <v>35</v>
      </c>
      <c r="X50" s="22">
        <v>35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7421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7421</v>
      </c>
    </row>
    <row r="51" spans="1:39" ht="15">
      <c r="A51" s="21" t="s">
        <v>19</v>
      </c>
      <c r="B51" s="9" t="s">
        <v>23</v>
      </c>
      <c r="C51" s="22">
        <v>20144</v>
      </c>
      <c r="D51" s="22">
        <v>11445</v>
      </c>
      <c r="E51" s="22">
        <v>3903</v>
      </c>
      <c r="F51" s="22">
        <v>3184</v>
      </c>
      <c r="G51" s="22">
        <v>719</v>
      </c>
      <c r="H51" s="22">
        <v>2072</v>
      </c>
      <c r="I51" s="22">
        <v>2460</v>
      </c>
      <c r="J51" s="22">
        <v>150</v>
      </c>
      <c r="K51" s="22">
        <v>114</v>
      </c>
      <c r="L51" s="22">
        <v>4428</v>
      </c>
      <c r="M51" s="22">
        <v>685</v>
      </c>
      <c r="N51" s="22">
        <v>191</v>
      </c>
      <c r="O51" s="22">
        <v>163</v>
      </c>
      <c r="P51" s="22">
        <v>198</v>
      </c>
      <c r="Q51" s="22">
        <v>794</v>
      </c>
      <c r="R51" s="22">
        <v>271</v>
      </c>
      <c r="S51" s="22">
        <v>204</v>
      </c>
      <c r="T51" s="22">
        <v>99</v>
      </c>
      <c r="U51" s="22">
        <v>882</v>
      </c>
      <c r="V51" s="22">
        <v>941</v>
      </c>
      <c r="W51" s="22">
        <v>464</v>
      </c>
      <c r="X51" s="22">
        <v>462</v>
      </c>
      <c r="Y51" s="22">
        <v>2</v>
      </c>
      <c r="Z51" s="22">
        <v>0</v>
      </c>
      <c r="AA51" s="22">
        <v>174</v>
      </c>
      <c r="AB51" s="22">
        <v>0</v>
      </c>
      <c r="AC51" s="22">
        <v>18</v>
      </c>
      <c r="AD51" s="22">
        <v>156</v>
      </c>
      <c r="AE51" s="22">
        <v>675</v>
      </c>
      <c r="AF51" s="22">
        <v>25885</v>
      </c>
      <c r="AG51" s="22">
        <v>12</v>
      </c>
      <c r="AH51" s="22">
        <v>5</v>
      </c>
      <c r="AI51" s="22">
        <v>0</v>
      </c>
      <c r="AJ51" s="22">
        <v>2</v>
      </c>
      <c r="AK51" s="22">
        <v>0</v>
      </c>
      <c r="AL51" s="22">
        <v>5</v>
      </c>
      <c r="AM51" s="22">
        <v>25897</v>
      </c>
    </row>
    <row r="52" spans="1:39" ht="15">
      <c r="A52" s="21" t="s">
        <v>20</v>
      </c>
      <c r="B52" s="11" t="s">
        <v>25</v>
      </c>
      <c r="C52" s="22">
        <v>1469</v>
      </c>
      <c r="D52" s="22">
        <v>283</v>
      </c>
      <c r="E52" s="22">
        <v>377</v>
      </c>
      <c r="F52" s="22">
        <v>227</v>
      </c>
      <c r="G52" s="22">
        <v>150</v>
      </c>
      <c r="H52" s="22">
        <v>332</v>
      </c>
      <c r="I52" s="22">
        <v>338</v>
      </c>
      <c r="J52" s="22">
        <v>67</v>
      </c>
      <c r="K52" s="22">
        <v>72</v>
      </c>
      <c r="L52" s="22">
        <v>138</v>
      </c>
      <c r="M52" s="22">
        <v>108</v>
      </c>
      <c r="N52" s="22">
        <v>7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6</v>
      </c>
      <c r="V52" s="22">
        <v>17</v>
      </c>
      <c r="W52" s="22">
        <v>0</v>
      </c>
      <c r="X52" s="22">
        <v>0</v>
      </c>
      <c r="Y52" s="22">
        <v>0</v>
      </c>
      <c r="Z52" s="22">
        <v>0</v>
      </c>
      <c r="AA52" s="22">
        <v>35</v>
      </c>
      <c r="AB52" s="22">
        <v>0</v>
      </c>
      <c r="AC52" s="22">
        <v>1</v>
      </c>
      <c r="AD52" s="22">
        <v>34</v>
      </c>
      <c r="AE52" s="22">
        <v>31</v>
      </c>
      <c r="AF52" s="22">
        <v>1673</v>
      </c>
      <c r="AG52" s="22">
        <v>2</v>
      </c>
      <c r="AH52" s="22">
        <v>0</v>
      </c>
      <c r="AI52" s="22">
        <v>0</v>
      </c>
      <c r="AJ52" s="22">
        <v>0</v>
      </c>
      <c r="AK52" s="22">
        <v>0</v>
      </c>
      <c r="AL52" s="22">
        <v>2</v>
      </c>
      <c r="AM52" s="22">
        <v>1675</v>
      </c>
    </row>
    <row r="53" spans="1:39" ht="15">
      <c r="A53" s="21" t="s">
        <v>22</v>
      </c>
      <c r="B53" s="11" t="s">
        <v>27</v>
      </c>
      <c r="C53" s="22">
        <v>2138</v>
      </c>
      <c r="D53" s="22">
        <v>0</v>
      </c>
      <c r="E53" s="22">
        <v>150</v>
      </c>
      <c r="F53" s="22">
        <v>66</v>
      </c>
      <c r="G53" s="22">
        <v>84</v>
      </c>
      <c r="H53" s="22">
        <v>1937</v>
      </c>
      <c r="I53" s="22">
        <v>43</v>
      </c>
      <c r="J53" s="22">
        <v>8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2138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2138</v>
      </c>
    </row>
    <row r="54" spans="1:39" ht="15">
      <c r="A54" s="21" t="s">
        <v>24</v>
      </c>
      <c r="B54" s="9" t="s">
        <v>29</v>
      </c>
      <c r="C54" s="22">
        <v>14853</v>
      </c>
      <c r="D54" s="22">
        <v>7479</v>
      </c>
      <c r="E54" s="22">
        <v>3198</v>
      </c>
      <c r="F54" s="22">
        <v>2591</v>
      </c>
      <c r="G54" s="22">
        <v>607</v>
      </c>
      <c r="H54" s="22">
        <v>1773</v>
      </c>
      <c r="I54" s="22">
        <v>2067</v>
      </c>
      <c r="J54" s="22">
        <v>164</v>
      </c>
      <c r="K54" s="22">
        <v>172</v>
      </c>
      <c r="L54" s="22">
        <v>4879</v>
      </c>
      <c r="M54" s="22">
        <v>844</v>
      </c>
      <c r="N54" s="22">
        <v>170</v>
      </c>
      <c r="O54" s="22">
        <v>118</v>
      </c>
      <c r="P54" s="22">
        <v>421</v>
      </c>
      <c r="Q54" s="22">
        <v>0</v>
      </c>
      <c r="R54" s="22">
        <v>276</v>
      </c>
      <c r="S54" s="22">
        <v>89</v>
      </c>
      <c r="T54" s="22">
        <v>0</v>
      </c>
      <c r="U54" s="22">
        <v>1713</v>
      </c>
      <c r="V54" s="22">
        <v>1248</v>
      </c>
      <c r="W54" s="22">
        <v>145</v>
      </c>
      <c r="X54" s="22">
        <v>145</v>
      </c>
      <c r="Y54" s="22">
        <v>0</v>
      </c>
      <c r="Z54" s="22">
        <v>0</v>
      </c>
      <c r="AA54" s="22">
        <v>25</v>
      </c>
      <c r="AB54" s="22">
        <v>5</v>
      </c>
      <c r="AC54" s="22">
        <v>7</v>
      </c>
      <c r="AD54" s="22">
        <v>13</v>
      </c>
      <c r="AE54" s="22">
        <v>0</v>
      </c>
      <c r="AF54" s="22">
        <v>19902</v>
      </c>
      <c r="AG54" s="22">
        <v>2</v>
      </c>
      <c r="AH54" s="22">
        <v>0</v>
      </c>
      <c r="AI54" s="22">
        <v>0</v>
      </c>
      <c r="AJ54" s="22">
        <v>0</v>
      </c>
      <c r="AK54" s="22">
        <v>0</v>
      </c>
      <c r="AL54" s="22">
        <v>2</v>
      </c>
      <c r="AM54" s="22">
        <v>19904</v>
      </c>
    </row>
    <row r="55" spans="1:39" ht="15">
      <c r="A55" s="21" t="s">
        <v>26</v>
      </c>
      <c r="B55" s="9" t="s">
        <v>31</v>
      </c>
      <c r="C55" s="22">
        <v>31542</v>
      </c>
      <c r="D55" s="22">
        <v>24090</v>
      </c>
      <c r="E55" s="22">
        <v>4342</v>
      </c>
      <c r="F55" s="22">
        <v>3779</v>
      </c>
      <c r="G55" s="22">
        <v>563</v>
      </c>
      <c r="H55" s="22">
        <v>1434</v>
      </c>
      <c r="I55" s="22">
        <v>1490</v>
      </c>
      <c r="J55" s="22">
        <v>112</v>
      </c>
      <c r="K55" s="22">
        <v>74</v>
      </c>
      <c r="L55" s="22">
        <v>4945</v>
      </c>
      <c r="M55" s="22">
        <v>362</v>
      </c>
      <c r="N55" s="22">
        <v>56</v>
      </c>
      <c r="O55" s="22">
        <v>123</v>
      </c>
      <c r="P55" s="22">
        <v>128</v>
      </c>
      <c r="Q55" s="22">
        <v>395</v>
      </c>
      <c r="R55" s="22">
        <v>89</v>
      </c>
      <c r="S55" s="22">
        <v>1100</v>
      </c>
      <c r="T55" s="22">
        <v>107</v>
      </c>
      <c r="U55" s="22">
        <v>648</v>
      </c>
      <c r="V55" s="22">
        <v>1937</v>
      </c>
      <c r="W55" s="22">
        <v>911</v>
      </c>
      <c r="X55" s="22">
        <v>911</v>
      </c>
      <c r="Y55" s="22">
        <v>0</v>
      </c>
      <c r="Z55" s="22">
        <v>0</v>
      </c>
      <c r="AA55" s="22">
        <v>74</v>
      </c>
      <c r="AB55" s="22">
        <v>15</v>
      </c>
      <c r="AC55" s="22">
        <v>43</v>
      </c>
      <c r="AD55" s="22">
        <v>16</v>
      </c>
      <c r="AE55" s="22">
        <v>456</v>
      </c>
      <c r="AF55" s="22">
        <v>37928</v>
      </c>
      <c r="AG55" s="22">
        <v>20</v>
      </c>
      <c r="AH55" s="22">
        <v>0</v>
      </c>
      <c r="AI55" s="22">
        <v>11</v>
      </c>
      <c r="AJ55" s="22">
        <v>8</v>
      </c>
      <c r="AK55" s="22">
        <v>0</v>
      </c>
      <c r="AL55" s="22">
        <v>1</v>
      </c>
      <c r="AM55" s="22">
        <v>37948</v>
      </c>
    </row>
    <row r="56" spans="1:39" ht="15">
      <c r="A56" s="21" t="s">
        <v>28</v>
      </c>
      <c r="B56" s="11" t="s">
        <v>33</v>
      </c>
      <c r="C56" s="22">
        <v>358</v>
      </c>
      <c r="D56" s="22">
        <v>80</v>
      </c>
      <c r="E56" s="22">
        <v>77</v>
      </c>
      <c r="F56" s="22">
        <v>61</v>
      </c>
      <c r="G56" s="22">
        <v>16</v>
      </c>
      <c r="H56" s="22">
        <v>127</v>
      </c>
      <c r="I56" s="22">
        <v>74</v>
      </c>
      <c r="J56" s="22">
        <v>0</v>
      </c>
      <c r="K56" s="22">
        <v>0</v>
      </c>
      <c r="L56" s="22">
        <v>17</v>
      </c>
      <c r="M56" s="22">
        <v>5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3</v>
      </c>
      <c r="V56" s="22">
        <v>9</v>
      </c>
      <c r="W56" s="22">
        <v>1</v>
      </c>
      <c r="X56" s="22">
        <v>1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376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376</v>
      </c>
    </row>
    <row r="57" spans="1:39" ht="15">
      <c r="A57" s="21" t="s">
        <v>30</v>
      </c>
      <c r="B57" s="9" t="s">
        <v>59</v>
      </c>
      <c r="C57" s="22">
        <v>230</v>
      </c>
      <c r="D57" s="22">
        <v>122</v>
      </c>
      <c r="E57" s="22">
        <v>7</v>
      </c>
      <c r="F57" s="22">
        <v>4</v>
      </c>
      <c r="G57" s="22">
        <v>3</v>
      </c>
      <c r="H57" s="22">
        <v>0</v>
      </c>
      <c r="I57" s="22">
        <v>101</v>
      </c>
      <c r="J57" s="22">
        <v>0</v>
      </c>
      <c r="K57" s="22">
        <v>0</v>
      </c>
      <c r="L57" s="22">
        <v>1696</v>
      </c>
      <c r="M57" s="22">
        <v>5</v>
      </c>
      <c r="N57" s="22">
        <v>286</v>
      </c>
      <c r="O57" s="22">
        <v>21</v>
      </c>
      <c r="P57" s="22">
        <v>10</v>
      </c>
      <c r="Q57" s="22">
        <v>108</v>
      </c>
      <c r="R57" s="22">
        <v>19</v>
      </c>
      <c r="S57" s="22">
        <v>3</v>
      </c>
      <c r="T57" s="22">
        <v>0</v>
      </c>
      <c r="U57" s="22">
        <v>665</v>
      </c>
      <c r="V57" s="22">
        <v>579</v>
      </c>
      <c r="W57" s="22">
        <v>106</v>
      </c>
      <c r="X57" s="22">
        <v>58</v>
      </c>
      <c r="Y57" s="22">
        <v>48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2032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2032</v>
      </c>
    </row>
    <row r="58" spans="1:39" ht="15">
      <c r="A58" s="21" t="s">
        <v>32</v>
      </c>
      <c r="B58" s="9" t="s">
        <v>35</v>
      </c>
      <c r="C58" s="22">
        <v>13836</v>
      </c>
      <c r="D58" s="22">
        <v>8550</v>
      </c>
      <c r="E58" s="22">
        <v>1926</v>
      </c>
      <c r="F58" s="22">
        <v>1414</v>
      </c>
      <c r="G58" s="22">
        <v>512</v>
      </c>
      <c r="H58" s="22">
        <v>1477</v>
      </c>
      <c r="I58" s="22">
        <v>1596</v>
      </c>
      <c r="J58" s="22">
        <v>142</v>
      </c>
      <c r="K58" s="22">
        <v>145</v>
      </c>
      <c r="L58" s="22">
        <v>3631</v>
      </c>
      <c r="M58" s="22">
        <v>506</v>
      </c>
      <c r="N58" s="22">
        <v>65</v>
      </c>
      <c r="O58" s="22">
        <v>71</v>
      </c>
      <c r="P58" s="22">
        <v>159</v>
      </c>
      <c r="Q58" s="22">
        <v>296</v>
      </c>
      <c r="R58" s="22">
        <v>182</v>
      </c>
      <c r="S58" s="22">
        <v>183</v>
      </c>
      <c r="T58" s="22">
        <v>146</v>
      </c>
      <c r="U58" s="22">
        <v>519</v>
      </c>
      <c r="V58" s="22">
        <v>1504</v>
      </c>
      <c r="W58" s="22">
        <v>851</v>
      </c>
      <c r="X58" s="22">
        <v>851</v>
      </c>
      <c r="Y58" s="22">
        <v>0</v>
      </c>
      <c r="Z58" s="22">
        <v>0</v>
      </c>
      <c r="AA58" s="22">
        <v>72</v>
      </c>
      <c r="AB58" s="22">
        <v>1</v>
      </c>
      <c r="AC58" s="22">
        <v>52</v>
      </c>
      <c r="AD58" s="22">
        <v>19</v>
      </c>
      <c r="AE58" s="22">
        <v>146</v>
      </c>
      <c r="AF58" s="22">
        <v>18536</v>
      </c>
      <c r="AG58" s="22">
        <v>18</v>
      </c>
      <c r="AH58" s="22">
        <v>2</v>
      </c>
      <c r="AI58" s="22">
        <v>14</v>
      </c>
      <c r="AJ58" s="22">
        <v>2</v>
      </c>
      <c r="AK58" s="22">
        <v>0</v>
      </c>
      <c r="AL58" s="22">
        <v>0</v>
      </c>
      <c r="AM58" s="22">
        <v>18554</v>
      </c>
    </row>
    <row r="59" spans="1:39" ht="15">
      <c r="A59" s="21" t="s">
        <v>34</v>
      </c>
      <c r="B59" s="9" t="s">
        <v>37</v>
      </c>
      <c r="C59" s="22">
        <v>52274</v>
      </c>
      <c r="D59" s="22">
        <v>35547</v>
      </c>
      <c r="E59" s="22">
        <v>5825</v>
      </c>
      <c r="F59" s="22">
        <v>4522</v>
      </c>
      <c r="G59" s="22">
        <v>1303</v>
      </c>
      <c r="H59" s="22">
        <v>3917</v>
      </c>
      <c r="I59" s="22">
        <v>5664</v>
      </c>
      <c r="J59" s="22">
        <v>247</v>
      </c>
      <c r="K59" s="22">
        <v>1074</v>
      </c>
      <c r="L59" s="22">
        <v>18054</v>
      </c>
      <c r="M59" s="22">
        <v>1566</v>
      </c>
      <c r="N59" s="22">
        <v>1801</v>
      </c>
      <c r="O59" s="22">
        <v>392</v>
      </c>
      <c r="P59" s="22">
        <v>372</v>
      </c>
      <c r="Q59" s="22">
        <v>921</v>
      </c>
      <c r="R59" s="22">
        <v>866</v>
      </c>
      <c r="S59" s="22">
        <v>2203</v>
      </c>
      <c r="T59" s="22">
        <v>646</v>
      </c>
      <c r="U59" s="22">
        <v>1204</v>
      </c>
      <c r="V59" s="22">
        <v>8083</v>
      </c>
      <c r="W59" s="22">
        <v>7449</v>
      </c>
      <c r="X59" s="22">
        <v>2546</v>
      </c>
      <c r="Y59" s="22">
        <v>104</v>
      </c>
      <c r="Z59" s="22">
        <v>4799</v>
      </c>
      <c r="AA59" s="22">
        <v>104</v>
      </c>
      <c r="AB59" s="22">
        <v>12</v>
      </c>
      <c r="AC59" s="22">
        <v>63</v>
      </c>
      <c r="AD59" s="22">
        <v>29</v>
      </c>
      <c r="AE59" s="22">
        <v>275</v>
      </c>
      <c r="AF59" s="22">
        <v>78156</v>
      </c>
      <c r="AG59" s="22">
        <v>21</v>
      </c>
      <c r="AH59" s="22">
        <v>9</v>
      </c>
      <c r="AI59" s="22">
        <v>0</v>
      </c>
      <c r="AJ59" s="22">
        <v>12</v>
      </c>
      <c r="AK59" s="22">
        <v>0</v>
      </c>
      <c r="AL59" s="22">
        <v>0</v>
      </c>
      <c r="AM59" s="22">
        <v>78177</v>
      </c>
    </row>
    <row r="60" spans="1:39" ht="15">
      <c r="A60" s="21" t="s">
        <v>36</v>
      </c>
      <c r="B60" s="9" t="s">
        <v>39</v>
      </c>
      <c r="C60" s="22">
        <v>13762</v>
      </c>
      <c r="D60" s="22">
        <v>10776</v>
      </c>
      <c r="E60" s="22">
        <v>2986</v>
      </c>
      <c r="F60" s="22">
        <v>2986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13762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13762</v>
      </c>
    </row>
    <row r="61" spans="1:39" ht="15">
      <c r="A61" s="21" t="s">
        <v>38</v>
      </c>
      <c r="B61" s="12" t="s">
        <v>41</v>
      </c>
      <c r="C61" s="22">
        <v>12306</v>
      </c>
      <c r="D61" s="22">
        <v>10948</v>
      </c>
      <c r="E61" s="22">
        <v>1030</v>
      </c>
      <c r="F61" s="22">
        <v>1030</v>
      </c>
      <c r="G61" s="22">
        <v>0</v>
      </c>
      <c r="H61" s="22">
        <v>0</v>
      </c>
      <c r="I61" s="22">
        <v>0</v>
      </c>
      <c r="J61" s="22">
        <v>0</v>
      </c>
      <c r="K61" s="22">
        <v>328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12306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12306</v>
      </c>
    </row>
    <row r="62" spans="1:39" ht="15">
      <c r="A62" s="21" t="s">
        <v>40</v>
      </c>
      <c r="B62" s="9" t="s">
        <v>57</v>
      </c>
      <c r="C62" s="22">
        <v>23591</v>
      </c>
      <c r="D62" s="22">
        <v>16365</v>
      </c>
      <c r="E62" s="22">
        <v>3040</v>
      </c>
      <c r="F62" s="22">
        <v>2212</v>
      </c>
      <c r="G62" s="22">
        <v>828</v>
      </c>
      <c r="H62" s="22">
        <v>1768</v>
      </c>
      <c r="I62" s="22">
        <v>2109</v>
      </c>
      <c r="J62" s="22">
        <v>106</v>
      </c>
      <c r="K62" s="22">
        <v>203</v>
      </c>
      <c r="L62" s="22">
        <v>16415</v>
      </c>
      <c r="M62" s="22">
        <v>602</v>
      </c>
      <c r="N62" s="22">
        <v>7344</v>
      </c>
      <c r="O62" s="22">
        <v>473</v>
      </c>
      <c r="P62" s="22">
        <v>281</v>
      </c>
      <c r="Q62" s="22">
        <v>382</v>
      </c>
      <c r="R62" s="22">
        <v>106</v>
      </c>
      <c r="S62" s="22">
        <v>1584</v>
      </c>
      <c r="T62" s="22">
        <v>320</v>
      </c>
      <c r="U62" s="22">
        <v>1358</v>
      </c>
      <c r="V62" s="22">
        <v>3965</v>
      </c>
      <c r="W62" s="22">
        <v>620</v>
      </c>
      <c r="X62" s="22">
        <v>620</v>
      </c>
      <c r="Y62" s="22">
        <v>0</v>
      </c>
      <c r="Z62" s="22">
        <v>0</v>
      </c>
      <c r="AA62" s="22">
        <v>24</v>
      </c>
      <c r="AB62" s="22">
        <v>6</v>
      </c>
      <c r="AC62" s="22">
        <v>17</v>
      </c>
      <c r="AD62" s="22">
        <v>1</v>
      </c>
      <c r="AE62" s="22">
        <v>47</v>
      </c>
      <c r="AF62" s="22">
        <v>40697</v>
      </c>
      <c r="AG62" s="22">
        <v>11</v>
      </c>
      <c r="AH62" s="22">
        <v>0</v>
      </c>
      <c r="AI62" s="22">
        <v>0</v>
      </c>
      <c r="AJ62" s="22">
        <v>0</v>
      </c>
      <c r="AK62" s="22">
        <v>0</v>
      </c>
      <c r="AL62" s="22">
        <v>11</v>
      </c>
      <c r="AM62" s="22">
        <v>40708</v>
      </c>
    </row>
    <row r="63" spans="1:39" ht="15">
      <c r="A63" s="21" t="s">
        <v>42</v>
      </c>
      <c r="B63" s="9" t="s">
        <v>43</v>
      </c>
      <c r="C63" s="22">
        <v>2924</v>
      </c>
      <c r="D63" s="22">
        <v>9</v>
      </c>
      <c r="E63" s="22">
        <v>230</v>
      </c>
      <c r="F63" s="22">
        <v>0</v>
      </c>
      <c r="G63" s="22">
        <v>230</v>
      </c>
      <c r="H63" s="22">
        <v>2041</v>
      </c>
      <c r="I63" s="22">
        <v>633</v>
      </c>
      <c r="J63" s="22">
        <v>11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2924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2924</v>
      </c>
    </row>
    <row r="64" spans="1:39" ht="15">
      <c r="A64" s="21" t="s">
        <v>44</v>
      </c>
      <c r="B64" s="9" t="s">
        <v>45</v>
      </c>
      <c r="C64" s="22">
        <v>2808</v>
      </c>
      <c r="D64" s="22">
        <v>903</v>
      </c>
      <c r="E64" s="22">
        <v>475</v>
      </c>
      <c r="F64" s="22">
        <v>248</v>
      </c>
      <c r="G64" s="22">
        <v>227</v>
      </c>
      <c r="H64" s="22">
        <v>598</v>
      </c>
      <c r="I64" s="22">
        <v>668</v>
      </c>
      <c r="J64" s="22">
        <v>146</v>
      </c>
      <c r="K64" s="22">
        <v>18</v>
      </c>
      <c r="L64" s="22">
        <v>4346</v>
      </c>
      <c r="M64" s="22">
        <v>945</v>
      </c>
      <c r="N64" s="22">
        <v>1611</v>
      </c>
      <c r="O64" s="22">
        <v>34</v>
      </c>
      <c r="P64" s="22">
        <v>39</v>
      </c>
      <c r="Q64" s="22">
        <v>199</v>
      </c>
      <c r="R64" s="22">
        <v>12</v>
      </c>
      <c r="S64" s="22">
        <v>34</v>
      </c>
      <c r="T64" s="22">
        <v>6</v>
      </c>
      <c r="U64" s="22">
        <v>1122</v>
      </c>
      <c r="V64" s="22">
        <v>344</v>
      </c>
      <c r="W64" s="22">
        <v>247</v>
      </c>
      <c r="X64" s="22">
        <v>218</v>
      </c>
      <c r="Y64" s="22">
        <v>27</v>
      </c>
      <c r="Z64" s="22">
        <v>2</v>
      </c>
      <c r="AA64" s="22">
        <v>43</v>
      </c>
      <c r="AB64" s="22">
        <v>39</v>
      </c>
      <c r="AC64" s="22">
        <v>4</v>
      </c>
      <c r="AD64" s="22">
        <v>0</v>
      </c>
      <c r="AE64" s="22">
        <v>0</v>
      </c>
      <c r="AF64" s="22">
        <v>7444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7444</v>
      </c>
    </row>
    <row r="65" spans="1:39" ht="15">
      <c r="A65" s="21" t="s">
        <v>46</v>
      </c>
      <c r="B65" s="9" t="s">
        <v>47</v>
      </c>
      <c r="C65" s="22">
        <v>467</v>
      </c>
      <c r="D65" s="22">
        <v>310</v>
      </c>
      <c r="E65" s="22">
        <v>117</v>
      </c>
      <c r="F65" s="22">
        <v>99</v>
      </c>
      <c r="G65" s="22">
        <v>18</v>
      </c>
      <c r="H65" s="22">
        <v>15</v>
      </c>
      <c r="I65" s="22">
        <v>13</v>
      </c>
      <c r="J65" s="22">
        <v>9</v>
      </c>
      <c r="K65" s="22">
        <v>3</v>
      </c>
      <c r="L65" s="22">
        <v>107</v>
      </c>
      <c r="M65" s="22">
        <v>10</v>
      </c>
      <c r="N65" s="22">
        <v>25</v>
      </c>
      <c r="O65" s="22">
        <v>4</v>
      </c>
      <c r="P65" s="22">
        <v>1</v>
      </c>
      <c r="Q65" s="22">
        <v>0</v>
      </c>
      <c r="R65" s="22">
        <v>1</v>
      </c>
      <c r="S65" s="22">
        <v>10</v>
      </c>
      <c r="T65" s="22">
        <v>1</v>
      </c>
      <c r="U65" s="22">
        <v>2</v>
      </c>
      <c r="V65" s="22">
        <v>53</v>
      </c>
      <c r="W65" s="22">
        <v>11</v>
      </c>
      <c r="X65" s="22">
        <v>10</v>
      </c>
      <c r="Y65" s="22">
        <v>0</v>
      </c>
      <c r="Z65" s="22">
        <v>1</v>
      </c>
      <c r="AA65" s="22">
        <v>0</v>
      </c>
      <c r="AB65" s="22">
        <v>0</v>
      </c>
      <c r="AC65" s="22">
        <v>0</v>
      </c>
      <c r="AD65" s="22">
        <v>0</v>
      </c>
      <c r="AE65" s="22">
        <v>48</v>
      </c>
      <c r="AF65" s="22">
        <v>633</v>
      </c>
      <c r="AG65" s="22">
        <v>10</v>
      </c>
      <c r="AH65" s="22">
        <v>0</v>
      </c>
      <c r="AI65" s="22">
        <v>2</v>
      </c>
      <c r="AJ65" s="22">
        <v>0</v>
      </c>
      <c r="AK65" s="22">
        <v>3</v>
      </c>
      <c r="AL65" s="22">
        <v>5</v>
      </c>
      <c r="AM65" s="22">
        <v>643</v>
      </c>
    </row>
    <row r="66" spans="1:39" ht="15">
      <c r="A66" s="21" t="s">
        <v>48</v>
      </c>
      <c r="B66" s="9" t="s">
        <v>49</v>
      </c>
      <c r="C66" s="22">
        <v>43</v>
      </c>
      <c r="D66" s="22">
        <v>11</v>
      </c>
      <c r="E66" s="22">
        <v>15</v>
      </c>
      <c r="F66" s="22">
        <v>1</v>
      </c>
      <c r="G66" s="22">
        <v>14</v>
      </c>
      <c r="H66" s="22">
        <v>5</v>
      </c>
      <c r="I66" s="22">
        <v>11</v>
      </c>
      <c r="J66" s="22">
        <v>0</v>
      </c>
      <c r="K66" s="22">
        <v>1</v>
      </c>
      <c r="L66" s="22">
        <v>2119</v>
      </c>
      <c r="M66" s="22">
        <v>106</v>
      </c>
      <c r="N66" s="22">
        <v>182</v>
      </c>
      <c r="O66" s="22">
        <v>106</v>
      </c>
      <c r="P66" s="22">
        <v>35</v>
      </c>
      <c r="Q66" s="22">
        <v>163</v>
      </c>
      <c r="R66" s="22">
        <v>9</v>
      </c>
      <c r="S66" s="22">
        <v>1260</v>
      </c>
      <c r="T66" s="22">
        <v>0</v>
      </c>
      <c r="U66" s="22">
        <v>31</v>
      </c>
      <c r="V66" s="22">
        <v>227</v>
      </c>
      <c r="W66" s="22">
        <v>71</v>
      </c>
      <c r="X66" s="22">
        <v>53</v>
      </c>
      <c r="Y66" s="22">
        <v>18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2233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2233</v>
      </c>
    </row>
    <row r="67" spans="1:39" ht="15">
      <c r="A67" s="21" t="s">
        <v>50</v>
      </c>
      <c r="B67" s="13" t="s">
        <v>51</v>
      </c>
      <c r="C67" s="22">
        <v>47577</v>
      </c>
      <c r="D67" s="22">
        <v>47179</v>
      </c>
      <c r="E67" s="22">
        <v>398</v>
      </c>
      <c r="F67" s="22">
        <v>394</v>
      </c>
      <c r="G67" s="22">
        <v>4</v>
      </c>
      <c r="H67" s="22">
        <v>0</v>
      </c>
      <c r="I67" s="22">
        <v>0</v>
      </c>
      <c r="J67" s="22">
        <v>0</v>
      </c>
      <c r="K67" s="22">
        <v>0</v>
      </c>
      <c r="L67" s="22">
        <v>6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2</v>
      </c>
      <c r="V67" s="22">
        <v>4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47583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47583</v>
      </c>
    </row>
    <row r="68" spans="1:39" ht="15">
      <c r="A68" s="23"/>
      <c r="B68" s="23" t="s">
        <v>104</v>
      </c>
      <c r="C68" s="22">
        <v>391066</v>
      </c>
      <c r="D68" s="22">
        <v>266071</v>
      </c>
      <c r="E68" s="22">
        <v>59092</v>
      </c>
      <c r="F68" s="22">
        <v>49155</v>
      </c>
      <c r="G68" s="22">
        <v>9937</v>
      </c>
      <c r="H68" s="22">
        <v>29007</v>
      </c>
      <c r="I68" s="22">
        <v>31408</v>
      </c>
      <c r="J68" s="22">
        <v>1906</v>
      </c>
      <c r="K68" s="22">
        <v>3582</v>
      </c>
      <c r="L68" s="22">
        <v>99786</v>
      </c>
      <c r="M68" s="22">
        <v>13975</v>
      </c>
      <c r="N68" s="22">
        <v>21236</v>
      </c>
      <c r="O68" s="22">
        <v>2381</v>
      </c>
      <c r="P68" s="22">
        <v>2278</v>
      </c>
      <c r="Q68" s="22">
        <v>4793</v>
      </c>
      <c r="R68" s="22">
        <v>2423</v>
      </c>
      <c r="S68" s="22">
        <v>9367</v>
      </c>
      <c r="T68" s="22">
        <v>4585</v>
      </c>
      <c r="U68" s="22">
        <v>10307</v>
      </c>
      <c r="V68" s="22">
        <v>28441</v>
      </c>
      <c r="W68" s="22">
        <v>14485</v>
      </c>
      <c r="X68" s="22">
        <v>8249</v>
      </c>
      <c r="Y68" s="22">
        <v>711</v>
      </c>
      <c r="Z68" s="22">
        <v>5525</v>
      </c>
      <c r="AA68" s="22">
        <v>734</v>
      </c>
      <c r="AB68" s="22">
        <v>92</v>
      </c>
      <c r="AC68" s="22">
        <v>359</v>
      </c>
      <c r="AD68" s="22">
        <v>283</v>
      </c>
      <c r="AE68" s="22">
        <v>2686</v>
      </c>
      <c r="AF68" s="22">
        <v>508757</v>
      </c>
      <c r="AG68" s="22">
        <v>96</v>
      </c>
      <c r="AH68" s="22">
        <v>16</v>
      </c>
      <c r="AI68" s="22">
        <v>27</v>
      </c>
      <c r="AJ68" s="22">
        <v>24</v>
      </c>
      <c r="AK68" s="22">
        <v>3</v>
      </c>
      <c r="AL68" s="22">
        <v>26</v>
      </c>
      <c r="AM68" s="22">
        <v>508853</v>
      </c>
    </row>
    <row r="70" spans="1:10" s="26" customFormat="1" ht="15.75" customHeight="1">
      <c r="A70" s="27" t="s">
        <v>52</v>
      </c>
      <c r="B70" s="83" t="s">
        <v>107</v>
      </c>
      <c r="C70" s="83"/>
      <c r="D70" s="83"/>
      <c r="E70" s="83"/>
      <c r="F70" s="83"/>
      <c r="G70" s="83"/>
      <c r="H70" s="83"/>
      <c r="I70" s="83"/>
      <c r="J70" s="83"/>
    </row>
    <row r="71" spans="1:2" s="28" customFormat="1" ht="15.75">
      <c r="A71" s="28" t="s">
        <v>53</v>
      </c>
      <c r="B71" s="29" t="s">
        <v>105</v>
      </c>
    </row>
    <row r="72" spans="1:256" s="26" customFormat="1" ht="15.75">
      <c r="A72" s="24" t="s">
        <v>54</v>
      </c>
      <c r="B72" s="25" t="s">
        <v>106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" s="32" customFormat="1" ht="15.75">
      <c r="A73" s="30"/>
      <c r="B73" s="31"/>
    </row>
    <row r="74" ht="15">
      <c r="B74" s="100" t="s">
        <v>137</v>
      </c>
    </row>
  </sheetData>
  <sheetProtection/>
  <mergeCells count="4">
    <mergeCell ref="A34:B34"/>
    <mergeCell ref="A35:B35"/>
    <mergeCell ref="A36:B36"/>
    <mergeCell ref="B70:J70"/>
  </mergeCells>
  <conditionalFormatting sqref="B11">
    <cfRule type="cellIs" priority="25" dxfId="3" operator="equal" stopIfTrue="1">
      <formula>0</formula>
    </cfRule>
  </conditionalFormatting>
  <conditionalFormatting sqref="B13">
    <cfRule type="cellIs" priority="24" dxfId="3" operator="equal" stopIfTrue="1">
      <formula>0</formula>
    </cfRule>
  </conditionalFormatting>
  <conditionalFormatting sqref="B21">
    <cfRule type="cellIs" priority="23" dxfId="3" operator="equal" stopIfTrue="1">
      <formula>0</formula>
    </cfRule>
  </conditionalFormatting>
  <conditionalFormatting sqref="B16">
    <cfRule type="cellIs" priority="22" dxfId="3" operator="equal" stopIfTrue="1">
      <formula>0</formula>
    </cfRule>
  </conditionalFormatting>
  <conditionalFormatting sqref="B17">
    <cfRule type="cellIs" priority="21" dxfId="3" operator="equal" stopIfTrue="1">
      <formula>0</formula>
    </cfRule>
  </conditionalFormatting>
  <conditionalFormatting sqref="B17">
    <cfRule type="cellIs" priority="20" dxfId="3" operator="equal" stopIfTrue="1">
      <formula>0</formula>
    </cfRule>
  </conditionalFormatting>
  <conditionalFormatting sqref="B20">
    <cfRule type="cellIs" priority="19" dxfId="3" operator="equal" stopIfTrue="1">
      <formula>0</formula>
    </cfRule>
  </conditionalFormatting>
  <conditionalFormatting sqref="B25">
    <cfRule type="cellIs" priority="18" dxfId="3" operator="equal" stopIfTrue="1">
      <formula>0</formula>
    </cfRule>
  </conditionalFormatting>
  <conditionalFormatting sqref="B74:B65536 B37:B39 B4:B33 B41:B69">
    <cfRule type="cellIs" priority="17" dxfId="0" operator="equal">
      <formula>"Getin Leasing S.A."</formula>
    </cfRule>
  </conditionalFormatting>
  <conditionalFormatting sqref="B12">
    <cfRule type="cellIs" priority="16" dxfId="3" operator="equal" stopIfTrue="1">
      <formula>0</formula>
    </cfRule>
  </conditionalFormatting>
  <conditionalFormatting sqref="B47">
    <cfRule type="cellIs" priority="15" dxfId="3" operator="equal" stopIfTrue="1">
      <formula>0</formula>
    </cfRule>
  </conditionalFormatting>
  <conditionalFormatting sqref="B49">
    <cfRule type="cellIs" priority="14" dxfId="3" operator="equal" stopIfTrue="1">
      <formula>0</formula>
    </cfRule>
  </conditionalFormatting>
  <conditionalFormatting sqref="B57">
    <cfRule type="cellIs" priority="13" dxfId="3" operator="equal" stopIfTrue="1">
      <formula>0</formula>
    </cfRule>
  </conditionalFormatting>
  <conditionalFormatting sqref="B52">
    <cfRule type="cellIs" priority="12" dxfId="3" operator="equal" stopIfTrue="1">
      <formula>0</formula>
    </cfRule>
  </conditionalFormatting>
  <conditionalFormatting sqref="B53">
    <cfRule type="cellIs" priority="11" dxfId="3" operator="equal" stopIfTrue="1">
      <formula>0</formula>
    </cfRule>
  </conditionalFormatting>
  <conditionalFormatting sqref="B53">
    <cfRule type="cellIs" priority="10" dxfId="3" operator="equal" stopIfTrue="1">
      <formula>0</formula>
    </cfRule>
  </conditionalFormatting>
  <conditionalFormatting sqref="B56">
    <cfRule type="cellIs" priority="9" dxfId="3" operator="equal" stopIfTrue="1">
      <formula>0</formula>
    </cfRule>
  </conditionalFormatting>
  <conditionalFormatting sqref="B61">
    <cfRule type="cellIs" priority="8" dxfId="3" operator="equal" stopIfTrue="1">
      <formula>0</formula>
    </cfRule>
  </conditionalFormatting>
  <conditionalFormatting sqref="B48">
    <cfRule type="cellIs" priority="7" dxfId="3" operator="equal" stopIfTrue="1">
      <formula>0</formula>
    </cfRule>
  </conditionalFormatting>
  <conditionalFormatting sqref="B1">
    <cfRule type="cellIs" priority="6" dxfId="0" operator="equal">
      <formula>"Getin Leasing S.A."</formula>
    </cfRule>
  </conditionalFormatting>
  <conditionalFormatting sqref="B71">
    <cfRule type="cellIs" priority="4" dxfId="0" operator="equal">
      <formula>"Getin Leasing S.A."</formula>
    </cfRule>
  </conditionalFormatting>
  <conditionalFormatting sqref="A72:IV72">
    <cfRule type="cellIs" priority="3" dxfId="0" operator="equal">
      <formula>"Getin Leasing S.A."</formula>
    </cfRule>
  </conditionalFormatting>
  <conditionalFormatting sqref="B57">
    <cfRule type="cellIs" priority="2" dxfId="3" operator="equal" stopIfTrue="1">
      <formula>0</formula>
    </cfRule>
  </conditionalFormatting>
  <conditionalFormatting sqref="B40">
    <cfRule type="cellIs" priority="1" dxfId="0" operator="equal">
      <formula>"Getin Leasing S.A."</formula>
    </cfRule>
  </conditionalFormatting>
  <printOptions/>
  <pageMargins left="0.7" right="0.7" top="0.75" bottom="0.75" header="0.3" footer="0.3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SGEL Polska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xbi720</dc:creator>
  <cp:keywords/>
  <dc:description/>
  <cp:lastModifiedBy>zpl</cp:lastModifiedBy>
  <cp:lastPrinted>2018-09-25T13:53:22Z</cp:lastPrinted>
  <dcterms:created xsi:type="dcterms:W3CDTF">2008-02-07T15:12:14Z</dcterms:created>
  <dcterms:modified xsi:type="dcterms:W3CDTF">2019-08-12T08:53:48Z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